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tabRatio="987" activeTab="0"/>
  </bookViews>
  <sheets>
    <sheet name="Orçamento" sheetId="1" r:id="rId1"/>
  </sheets>
  <definedNames>
    <definedName name="_xlfn_IFERROR">#N/A</definedName>
    <definedName name="_xlnm_Print_Area" localSheetId="0">'Orçamento'!$A$1:$G$90</definedName>
    <definedName name="_xlnm.Print_Area" localSheetId="0">'Orçamento'!$A$1:$G$107</definedName>
  </definedNames>
  <calcPr fullCalcOnLoad="1"/>
</workbook>
</file>

<file path=xl/sharedStrings.xml><?xml version="1.0" encoding="utf-8"?>
<sst xmlns="http://schemas.openxmlformats.org/spreadsheetml/2006/main" count="185" uniqueCount="123">
  <si>
    <t>Orçamento - base / Obras Civis</t>
  </si>
  <si>
    <t>Obra:   REFORMA DO ESTACIONAMENTO CENTRAL</t>
  </si>
  <si>
    <t>Item</t>
  </si>
  <si>
    <t>Código SINAPI</t>
  </si>
  <si>
    <t>Discriminação</t>
  </si>
  <si>
    <t>Qtde.</t>
  </si>
  <si>
    <t>Un</t>
  </si>
  <si>
    <t>Preço unitário</t>
  </si>
  <si>
    <t>Preço máximo global sem BDI (R$)</t>
  </si>
  <si>
    <t>Preço máximo global com BDI (R$)</t>
  </si>
  <si>
    <t>SERVIÇOS PRELIMINARES</t>
  </si>
  <si>
    <t>PM</t>
  </si>
  <si>
    <t>Taxas de ART e emolumentos</t>
  </si>
  <si>
    <t>un</t>
  </si>
  <si>
    <t xml:space="preserve">Placa de obra, sendo uma padrão (3 x 2 m) </t>
  </si>
  <si>
    <r>
      <rPr>
        <sz val="10"/>
        <rFont val="Swis721 LtEx BT"/>
        <family val="2"/>
      </rPr>
      <t>m</t>
    </r>
    <r>
      <rPr>
        <vertAlign val="superscript"/>
        <sz val="10"/>
        <rFont val="Swis721 LtEx BT"/>
        <family val="2"/>
      </rPr>
      <t>2</t>
    </r>
  </si>
  <si>
    <t>Limpeza mecanizada inicial de obra, incluindo raspagem do terreno</t>
  </si>
  <si>
    <t>m²</t>
  </si>
  <si>
    <t>Depósito de materiais, escritório e abrigos.</t>
  </si>
  <si>
    <t>m³</t>
  </si>
  <si>
    <t>Retirada portão metálico</t>
  </si>
  <si>
    <t>h</t>
  </si>
  <si>
    <t>SUB TOTAL DO ITEM 1</t>
  </si>
  <si>
    <t>PAVIMENTAÇÃO</t>
  </si>
  <si>
    <t>Regularização da superfície</t>
  </si>
  <si>
    <t>Execução de pátio/estacionamento em piso intertravado com bloco retangular cor natural de 20 x 10 cm, com espessura de 6 cm, em toda a área pavimentada do estacionamento.</t>
  </si>
  <si>
    <t>Execução de pátio/estacionamento em piso intertravado com bloco retangular colorido de 20 x 10 cm, com espessura de 6 cm, para a demarcação de vagas do estacionamento.</t>
  </si>
  <si>
    <t>m</t>
  </si>
  <si>
    <t xml:space="preserve">Execução de aterro para rampa acessível </t>
  </si>
  <si>
    <t>Cinta de amarração de alvenaria moldada in loco em concreto</t>
  </si>
  <si>
    <t>Chapisco aplicado em alvenaria de fachada manualmente</t>
  </si>
  <si>
    <t>Corrimão em tubo de aço galvanizado com guarda corpo</t>
  </si>
  <si>
    <t>Escada de acesso a edificação</t>
  </si>
  <si>
    <t>SUB TOTAL DO ITEM 2</t>
  </si>
  <si>
    <t>DRENAGEM PLUVIAL DO ESTACIONAMENTO</t>
  </si>
  <si>
    <t>Tubo de concreto DN 300mm, com escavação e assentamento</t>
  </si>
  <si>
    <t>Bocas de lobo de alvenaria e concreto armado, incl.  escavação, cf. projeto, tipo simples para F 0,40 m.</t>
  </si>
  <si>
    <t>Caixa de areia 0,6x0,6 com grelha, em blocos de concreto</t>
  </si>
  <si>
    <t>Poço de Inspeção para drenagem, d = 0,6, h = 1,5m</t>
  </si>
  <si>
    <t>Reaterro de valas em camadas incluindo o apiloamento manual das mesmas. (1,0x1,0)(LXP)</t>
  </si>
  <si>
    <t>SUB TOTAL DO ITEM 3</t>
  </si>
  <si>
    <t>ELÉTRICO</t>
  </si>
  <si>
    <t>Iluminação</t>
  </si>
  <si>
    <t>Fornecimento e instalação de cabo de cobre flexível isolado em PVC, 6mm2, anti-chama 0,6/1kV, para circuitos terminais.</t>
  </si>
  <si>
    <t>Eletroduto PEAD DN 32mm</t>
  </si>
  <si>
    <t>Relé fotoeletrico 1000w</t>
  </si>
  <si>
    <t>Luminárias LED para iluminação pública IP65, 50W tipo pétala</t>
  </si>
  <si>
    <t>COMP1</t>
  </si>
  <si>
    <t>Poste cônico simples para iluminação pública h=4,0m</t>
  </si>
  <si>
    <t>COMP2</t>
  </si>
  <si>
    <t>Poste cônico duplo para iluminação pública h=4,0m</t>
  </si>
  <si>
    <t>Escavação para base de concreto dos postes</t>
  </si>
  <si>
    <t>Fornecimento e instalação de haste Copperweld 5/8” x 2,40 m com conector.</t>
  </si>
  <si>
    <t>Concreto para base dos postes e envelopamento dos eletrodutos</t>
  </si>
  <si>
    <t>Disjuntor monopolar 10A</t>
  </si>
  <si>
    <t>Disjuntor Bipolar 20A</t>
  </si>
  <si>
    <t>Caixa de passagem em concreto, externa, com tampa, medindo (30x30x40) cm</t>
  </si>
  <si>
    <t>Quadro de sobrepor para 12 disjuntores monopolares</t>
  </si>
  <si>
    <t>Ramal de ligação</t>
  </si>
  <si>
    <t>Escavação manual de vala, dimensões de (50x70)cm para ramal de ligação</t>
  </si>
  <si>
    <t>Reaterro manual de vala, apiloado com soquete</t>
  </si>
  <si>
    <t>Cabo de cobre flexível isolado, 50 mm², anti-chama 0,6/1,0 KV, para distribuição - fornecimento e instalação</t>
  </si>
  <si>
    <t>Fornecimento e instalação de eletroduto flexível corrugado, PVC, DN 63mm (2”) sob o piso, interligando a entrada de energia ao quadro de distribuição,</t>
  </si>
  <si>
    <t xml:space="preserve">Eletroduto rígido roscável, PVC, DN 60 mm (2") - fornecimento e instalação </t>
  </si>
  <si>
    <t>Caixa de passagem 30x30x40cm com tampa e dreno brita para interligação da entrada com fiação existente</t>
  </si>
  <si>
    <t>SUB TOTAL DO ITEM 4</t>
  </si>
  <si>
    <t>INSTALAÇÕES COMPLEMENTARES</t>
  </si>
  <si>
    <t>Placa de sinalização vertical indicando vagas PNE em ACM 3 mm, nas dimensões de 35 x 50 cm, incluindo fixação na parede</t>
  </si>
  <si>
    <t>Placa de sinalização vertical indicando paraciclo em ACM 3 mm, nas dimensões de 35 x 50 cm, incluindo fixação na parede</t>
  </si>
  <si>
    <t>Placa de sinalização vertical indicando vagas para motos em ACM 3 mm, nas dimensões de 35 x 50 cm, incluindo fixação na parede</t>
  </si>
  <si>
    <t>Placa de sinalização vertical indicando vagas para idosos em ACM 3 mm, nas dimensões de 35 x 50 cm, incluindo fixação na parede</t>
  </si>
  <si>
    <t>Fornecimento e instalação de paraciclo, do tipo U invertido, em tubo de aço galvanizado de 50 mm, chumbado no piso, incluindo materiais necessários para fixação</t>
  </si>
  <si>
    <t>Portão de ferro para acesso (P1)</t>
  </si>
  <si>
    <t>Fechadura externa</t>
  </si>
  <si>
    <t>S U B - T O T A L     D A      P L A N I L H A</t>
  </si>
  <si>
    <t>B D I   D E   28,17 %</t>
  </si>
  <si>
    <t>T O T A L    D A    P L A N I L H A    I N C L U S O     B D I</t>
  </si>
  <si>
    <t>Demolição e destinação de escada existente</t>
  </si>
  <si>
    <t>Demolição e destinação de calçada externa existente</t>
  </si>
  <si>
    <t>VEDAÇÃO</t>
  </si>
  <si>
    <t>REVESTIMENTOS</t>
  </si>
  <si>
    <t>Corrimão em tubo de aço galvanizado para escada e rampa</t>
  </si>
  <si>
    <t>Demolição e destinação de revestimento argamassado dos muros</t>
  </si>
  <si>
    <t>Alvenaria de vedação de blocos cerâmicos furados na horizontal de 14x9x19cm (espessura 14cm, bloco deitado) de paredes com área líquida maior ou igual a 6m² sem vãos e argamassa de assentamento com preparo em betoneira, para paredes do muro de contenção da rampa e fechamento de muro em substituição ao portão</t>
  </si>
  <si>
    <t>Emboço ou massa única, preparo em betoneira, traço 1:2:8, aplicada manualmente, para fachadas, espessura de 2,5cm</t>
  </si>
  <si>
    <t>Execução de rampa acessível, espessura de 6 cm</t>
  </si>
  <si>
    <t>Aplicação de fundo selador acrílico para posterior pintura</t>
  </si>
  <si>
    <t>601.1</t>
  </si>
  <si>
    <t>601.2</t>
  </si>
  <si>
    <t>601.3</t>
  </si>
  <si>
    <t>601.4</t>
  </si>
  <si>
    <t>601.5</t>
  </si>
  <si>
    <t>601.6</t>
  </si>
  <si>
    <t>601.7</t>
  </si>
  <si>
    <t>601.8</t>
  </si>
  <si>
    <t>601.9</t>
  </si>
  <si>
    <t>601.10</t>
  </si>
  <si>
    <t>601.11</t>
  </si>
  <si>
    <t>601.12</t>
  </si>
  <si>
    <t>601.13</t>
  </si>
  <si>
    <t>601.14</t>
  </si>
  <si>
    <t>602.1</t>
  </si>
  <si>
    <t>602.2</t>
  </si>
  <si>
    <t>602.3</t>
  </si>
  <si>
    <t>602.4</t>
  </si>
  <si>
    <t>602.5</t>
  </si>
  <si>
    <t>602.6</t>
  </si>
  <si>
    <t>Execução de meio-fio  e sarjeta conjugados ao redor da calçada e nas linhas de escoamento, com altura de 15 cm.</t>
  </si>
  <si>
    <t xml:space="preserve">Escavação de vala, dimensões de (20x100)cm para tubulações de elétrica </t>
  </si>
  <si>
    <t>601.15</t>
  </si>
  <si>
    <t>Lastro de areia aplicado em vala para recebimento de eletrodutos, e=2,5 cm</t>
  </si>
  <si>
    <t xml:space="preserve">Piso podotátil direcional e de alerta </t>
  </si>
  <si>
    <t>COMP3</t>
  </si>
  <si>
    <t>Plantio de árvores ornamentais, espécie a ser definida pela UEPG</t>
  </si>
  <si>
    <t xml:space="preserve">Movimentação de postes </t>
  </si>
  <si>
    <t>73799/01</t>
  </si>
  <si>
    <t>Grelha em ferro fundido para canaleta</t>
  </si>
  <si>
    <t>Canaleta em concreto "meia cana" 30 cm de largura para drenagem pluvial</t>
  </si>
  <si>
    <t>Pintura em tinta acrílica para muros e edificações no terreno</t>
  </si>
  <si>
    <t>SUB TOTAL DO ITEM 6</t>
  </si>
  <si>
    <t>SUB TOTAL DO ITEM 5</t>
  </si>
  <si>
    <t>SUB TOTAL DO ITEM 7</t>
  </si>
  <si>
    <t>Pintura de sinalização para vagas PNE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</si>
</sst>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  <numFmt numFmtId="165" formatCode="* #,##0.00\ ;* \(#,##0.00\);* \-#\ ;@\ "/>
    <numFmt numFmtId="166" formatCode="#,##0.00\ ;\(#,##0.00\);\-#\ ;@\ "/>
    <numFmt numFmtId="167" formatCode="_-[$R$-416]\ * #,##0.00_-;\-[$R$-416]\ * #,##0.00_-;_-[$R$-416]\ * \-??_-;_-@_-"/>
    <numFmt numFmtId="168" formatCode="_-* #,##0.00_-;\-* #,##0.00_-;_-* \-??_-;_-@_-"/>
    <numFmt numFmtId="169" formatCode="&quot;R$ &quot;#,##0.00"/>
    <numFmt numFmtId="170" formatCode="#,##0.00\ ;\(#,##0.00\)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_-[$R$-416]\ * #,##0.00_-;\-[$R$-416]\ * #,##0.00_-;_-[$R$-416]\ * &quot;-&quot;??_-;_-@_-"/>
  </numFmts>
  <fonts count="59">
    <font>
      <sz val="10"/>
      <name val="Arial"/>
      <family val="2"/>
    </font>
    <font>
      <sz val="11"/>
      <color indexed="8"/>
      <name val="Arial1"/>
      <family val="0"/>
    </font>
    <font>
      <b/>
      <i/>
      <u val="single"/>
      <sz val="10"/>
      <name val="Arial"/>
      <family val="2"/>
    </font>
    <font>
      <b/>
      <i/>
      <sz val="16"/>
      <name val="Arial"/>
      <family val="2"/>
    </font>
    <font>
      <sz val="9"/>
      <name val="Arial"/>
      <family val="2"/>
    </font>
    <font>
      <sz val="12"/>
      <name val="Swis721 LtEx BT"/>
      <family val="2"/>
    </font>
    <font>
      <sz val="9"/>
      <name val="Swis721 LtEx BT"/>
      <family val="2"/>
    </font>
    <font>
      <b/>
      <sz val="9"/>
      <name val="Swis721 LtEx BT"/>
      <family val="2"/>
    </font>
    <font>
      <b/>
      <sz val="14"/>
      <name val="Swis721 Ex BT"/>
      <family val="2"/>
    </font>
    <font>
      <b/>
      <sz val="9"/>
      <name val="Arial"/>
      <family val="2"/>
    </font>
    <font>
      <b/>
      <sz val="10"/>
      <name val="Swis721 LtEx BT"/>
      <family val="2"/>
    </font>
    <font>
      <sz val="10"/>
      <name val="Swis721 LtEx BT"/>
      <family val="2"/>
    </font>
    <font>
      <sz val="10"/>
      <color indexed="8"/>
      <name val="Swis721 LtEx BT"/>
      <family val="2"/>
    </font>
    <font>
      <sz val="11"/>
      <color indexed="8"/>
      <name val="Calibri"/>
      <family val="2"/>
    </font>
    <font>
      <vertAlign val="superscript"/>
      <sz val="10"/>
      <name val="Swis721 LtEx BT"/>
      <family val="2"/>
    </font>
    <font>
      <sz val="10"/>
      <name val="Verdana"/>
      <family val="2"/>
    </font>
    <font>
      <sz val="10"/>
      <name val="Swis721 Ex BT"/>
      <family val="2"/>
    </font>
    <font>
      <b/>
      <sz val="10"/>
      <color indexed="8"/>
      <name val="Swis721 LtEx BT"/>
      <family val="2"/>
    </font>
    <font>
      <b/>
      <sz val="8"/>
      <name val="Swis721 LtEx BT"/>
      <family val="2"/>
    </font>
    <font>
      <b/>
      <sz val="7"/>
      <name val="Swis721 LtEx BT"/>
      <family val="2"/>
    </font>
    <font>
      <sz val="7"/>
      <name val="Swis721 LtEx BT"/>
      <family val="2"/>
    </font>
    <font>
      <sz val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6" fillId="29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 applyBorder="0" applyProtection="0">
      <alignment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2" fillId="0" borderId="0" applyNumberFormat="0" applyFill="0" applyBorder="0" applyAlignment="0" applyProtection="0"/>
    <xf numFmtId="164" fontId="2" fillId="0" borderId="0" applyFill="0" applyBorder="0" applyAlignment="0" applyProtection="0"/>
    <xf numFmtId="0" fontId="50" fillId="32" borderId="0" applyNumberFormat="0" applyBorder="0" applyAlignment="0" applyProtection="0"/>
    <xf numFmtId="0" fontId="51" fillId="21" borderId="5" applyNumberFormat="0" applyAlignment="0" applyProtection="0"/>
    <xf numFmtId="41" fontId="0" fillId="0" borderId="0" applyFill="0" applyBorder="0" applyAlignment="0" applyProtection="0"/>
    <xf numFmtId="165" fontId="0" fillId="0" borderId="0" applyFill="0" applyBorder="0" applyProtection="0">
      <alignment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3" fillId="0" borderId="0" applyNumberFormat="0" applyFill="0" applyBorder="0" applyProtection="0">
      <alignment horizontal="center" textRotation="90"/>
    </xf>
    <xf numFmtId="0" fontId="58" fillId="0" borderId="9" applyNumberFormat="0" applyFill="0" applyAlignment="0" applyProtection="0"/>
    <xf numFmtId="165" fontId="0" fillId="0" borderId="0" applyFill="0" applyBorder="0" applyProtection="0">
      <alignment/>
    </xf>
    <xf numFmtId="166" fontId="1" fillId="0" borderId="0" applyBorder="0" applyProtection="0">
      <alignment/>
    </xf>
  </cellStyleXfs>
  <cellXfs count="11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165" fontId="4" fillId="0" borderId="0" xfId="75" applyFont="1" applyFill="1" applyBorder="1" applyAlignment="1" applyProtection="1">
      <alignment/>
      <protection/>
    </xf>
    <xf numFmtId="165" fontId="6" fillId="0" borderId="0" xfId="75" applyFont="1" applyFill="1" applyBorder="1" applyAlignment="1" applyProtection="1">
      <alignment horizontal="center" vertical="center"/>
      <protection/>
    </xf>
    <xf numFmtId="165" fontId="7" fillId="0" borderId="0" xfId="75" applyFont="1" applyFill="1" applyBorder="1" applyAlignment="1" applyProtection="1">
      <alignment horizontal="left" vertical="center"/>
      <protection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7" fillId="0" borderId="10" xfId="75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 vertical="center"/>
    </xf>
    <xf numFmtId="4" fontId="12" fillId="33" borderId="10" xfId="47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>
      <alignment horizontal="justify" vertical="center" wrapText="1"/>
    </xf>
    <xf numFmtId="4" fontId="12" fillId="0" borderId="10" xfId="75" applyNumberFormat="1" applyFont="1" applyFill="1" applyBorder="1" applyAlignment="1" applyProtection="1">
      <alignment horizontal="center" vertical="center"/>
      <protection/>
    </xf>
    <xf numFmtId="4" fontId="11" fillId="0" borderId="10" xfId="0" applyNumberFormat="1" applyFont="1" applyFill="1" applyBorder="1" applyAlignment="1">
      <alignment horizontal="center" vertical="center"/>
    </xf>
    <xf numFmtId="4" fontId="11" fillId="0" borderId="10" xfId="75" applyNumberFormat="1" applyFont="1" applyFill="1" applyBorder="1" applyAlignment="1" applyProtection="1">
      <alignment horizontal="center" vertical="center"/>
      <protection/>
    </xf>
    <xf numFmtId="1" fontId="12" fillId="33" borderId="10" xfId="47" applyNumberFormat="1" applyFont="1" applyFill="1" applyBorder="1" applyAlignment="1" applyProtection="1">
      <alignment horizontal="center" vertical="center" wrapText="1"/>
      <protection/>
    </xf>
    <xf numFmtId="4" fontId="11" fillId="0" borderId="10" xfId="44" applyNumberFormat="1" applyFont="1" applyFill="1" applyBorder="1" applyAlignment="1">
      <alignment horizontal="justify" vertical="center"/>
      <protection/>
    </xf>
    <xf numFmtId="4" fontId="10" fillId="0" borderId="10" xfId="0" applyNumberFormat="1" applyFont="1" applyFill="1" applyBorder="1" applyAlignment="1">
      <alignment horizontal="center" vertical="center"/>
    </xf>
    <xf numFmtId="4" fontId="10" fillId="0" borderId="10" xfId="75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/>
    </xf>
    <xf numFmtId="4" fontId="12" fillId="0" borderId="10" xfId="0" applyNumberFormat="1" applyFont="1" applyBorder="1" applyAlignment="1">
      <alignment horizontal="justify" vertical="center" wrapText="1"/>
    </xf>
    <xf numFmtId="4" fontId="12" fillId="0" borderId="10" xfId="75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Border="1" applyAlignment="1">
      <alignment horizontal="center" vertical="center"/>
    </xf>
    <xf numFmtId="4" fontId="11" fillId="0" borderId="10" xfId="75" applyNumberFormat="1" applyFont="1" applyFill="1" applyBorder="1" applyAlignment="1" applyProtection="1">
      <alignment horizontal="center"/>
      <protection/>
    </xf>
    <xf numFmtId="4" fontId="11" fillId="0" borderId="10" xfId="0" applyNumberFormat="1" applyFont="1" applyBorder="1" applyAlignment="1">
      <alignment horizontal="justify" vertical="center" wrapText="1"/>
    </xf>
    <xf numFmtId="0" fontId="4" fillId="0" borderId="0" xfId="0" applyFont="1" applyBorder="1" applyAlignment="1">
      <alignment vertical="center"/>
    </xf>
    <xf numFmtId="4" fontId="6" fillId="0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justify" vertical="center" wrapText="1"/>
    </xf>
    <xf numFmtId="0" fontId="0" fillId="0" borderId="0" xfId="0" applyFill="1" applyAlignment="1">
      <alignment/>
    </xf>
    <xf numFmtId="4" fontId="11" fillId="0" borderId="10" xfId="0" applyNumberFormat="1" applyFont="1" applyFill="1" applyBorder="1" applyAlignment="1">
      <alignment horizontal="justify" vertical="center"/>
    </xf>
    <xf numFmtId="0" fontId="15" fillId="0" borderId="0" xfId="0" applyFont="1" applyAlignment="1">
      <alignment vertical="center"/>
    </xf>
    <xf numFmtId="4" fontId="11" fillId="0" borderId="10" xfId="0" applyNumberFormat="1" applyFont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4" fontId="12" fillId="0" borderId="10" xfId="0" applyNumberFormat="1" applyFont="1" applyFill="1" applyBorder="1" applyAlignment="1">
      <alignment horizontal="center" vertical="center"/>
    </xf>
    <xf numFmtId="4" fontId="16" fillId="0" borderId="11" xfId="54" applyNumberFormat="1" applyFont="1" applyBorder="1" applyAlignment="1">
      <alignment horizontal="center" vertical="center"/>
      <protection/>
    </xf>
    <xf numFmtId="0" fontId="17" fillId="0" borderId="0" xfId="54" applyFont="1" applyBorder="1" applyAlignment="1">
      <alignment vertical="center" wrapText="1"/>
      <protection/>
    </xf>
    <xf numFmtId="4" fontId="11" fillId="0" borderId="10" xfId="54" applyNumberFormat="1" applyFont="1" applyFill="1" applyBorder="1" applyAlignment="1">
      <alignment horizontal="center" vertical="center" wrapText="1"/>
      <protection/>
    </xf>
    <xf numFmtId="4" fontId="11" fillId="0" borderId="10" xfId="54" applyNumberFormat="1" applyFont="1" applyBorder="1" applyAlignment="1">
      <alignment horizontal="justify" vertical="center" wrapText="1"/>
      <protection/>
    </xf>
    <xf numFmtId="4" fontId="12" fillId="0" borderId="10" xfId="76" applyNumberFormat="1" applyFont="1" applyFill="1" applyBorder="1" applyAlignment="1" applyProtection="1">
      <alignment horizontal="center" vertical="center"/>
      <protection/>
    </xf>
    <xf numFmtId="4" fontId="12" fillId="0" borderId="10" xfId="54" applyNumberFormat="1" applyFont="1" applyBorder="1" applyAlignment="1">
      <alignment horizontal="center" vertical="center"/>
      <protection/>
    </xf>
    <xf numFmtId="4" fontId="11" fillId="0" borderId="10" xfId="76" applyNumberFormat="1" applyFont="1" applyBorder="1" applyAlignment="1" applyProtection="1">
      <alignment horizontal="center" vertical="center"/>
      <protection/>
    </xf>
    <xf numFmtId="4" fontId="11" fillId="0" borderId="10" xfId="54" applyNumberFormat="1" applyFont="1" applyFill="1" applyBorder="1" applyAlignment="1">
      <alignment horizontal="justify" vertical="center" wrapText="1"/>
      <protection/>
    </xf>
    <xf numFmtId="4" fontId="12" fillId="0" borderId="10" xfId="54" applyNumberFormat="1" applyFont="1" applyFill="1" applyBorder="1" applyAlignment="1">
      <alignment horizontal="center" vertical="center"/>
      <protection/>
    </xf>
    <xf numFmtId="4" fontId="11" fillId="0" borderId="10" xfId="76" applyNumberFormat="1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>
      <alignment vertical="center"/>
    </xf>
    <xf numFmtId="0" fontId="10" fillId="0" borderId="10" xfId="0" applyFont="1" applyBorder="1" applyAlignment="1">
      <alignment vertical="center"/>
    </xf>
    <xf numFmtId="165" fontId="10" fillId="0" borderId="10" xfId="75" applyFont="1" applyFill="1" applyBorder="1" applyAlignment="1" applyProtection="1">
      <alignment vertical="center"/>
      <protection/>
    </xf>
    <xf numFmtId="167" fontId="10" fillId="0" borderId="1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165" fontId="10" fillId="0" borderId="0" xfId="75" applyFont="1" applyFill="1" applyBorder="1" applyAlignment="1" applyProtection="1">
      <alignment vertical="center"/>
      <protection/>
    </xf>
    <xf numFmtId="0" fontId="10" fillId="0" borderId="0" xfId="0" applyFont="1" applyBorder="1" applyAlignment="1">
      <alignment vertical="center"/>
    </xf>
    <xf numFmtId="165" fontId="10" fillId="0" borderId="0" xfId="0" applyNumberFormat="1" applyFont="1" applyBorder="1" applyAlignment="1">
      <alignment vertical="center"/>
    </xf>
    <xf numFmtId="0" fontId="11" fillId="0" borderId="0" xfId="0" applyFont="1" applyFill="1" applyAlignment="1">
      <alignment horizontal="justify" vertical="center" wrapText="1"/>
    </xf>
    <xf numFmtId="0" fontId="11" fillId="0" borderId="0" xfId="0" applyFont="1" applyAlignment="1">
      <alignment horizontal="justify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65" fontId="19" fillId="0" borderId="0" xfId="64" applyFont="1" applyFill="1" applyBorder="1" applyAlignment="1" applyProtection="1">
      <alignment horizontal="justify" vertical="center"/>
      <protection/>
    </xf>
    <xf numFmtId="165" fontId="20" fillId="0" borderId="0" xfId="64" applyFont="1" applyFill="1" applyBorder="1" applyAlignment="1" applyProtection="1">
      <alignment horizontal="justify" vertical="center"/>
      <protection/>
    </xf>
    <xf numFmtId="0" fontId="20" fillId="0" borderId="0" xfId="0" applyFont="1" applyFill="1" applyAlignment="1">
      <alignment horizontal="left" vertical="center"/>
    </xf>
    <xf numFmtId="0" fontId="20" fillId="0" borderId="0" xfId="0" applyFont="1" applyAlignment="1">
      <alignment horizontal="left" vertical="center"/>
    </xf>
    <xf numFmtId="1" fontId="12" fillId="33" borderId="12" xfId="47" applyNumberFormat="1" applyFont="1" applyFill="1" applyBorder="1" applyAlignment="1" applyProtection="1">
      <alignment horizontal="center" vertical="center" wrapText="1"/>
      <protection/>
    </xf>
    <xf numFmtId="4" fontId="11" fillId="0" borderId="12" xfId="0" applyNumberFormat="1" applyFont="1" applyFill="1" applyBorder="1" applyAlignment="1">
      <alignment horizontal="justify" vertical="center" wrapText="1"/>
    </xf>
    <xf numFmtId="4" fontId="12" fillId="0" borderId="12" xfId="75" applyNumberFormat="1" applyFont="1" applyFill="1" applyBorder="1" applyAlignment="1" applyProtection="1">
      <alignment horizontal="center" vertical="center"/>
      <protection/>
    </xf>
    <xf numFmtId="4" fontId="11" fillId="0" borderId="12" xfId="0" applyNumberFormat="1" applyFont="1" applyFill="1" applyBorder="1" applyAlignment="1">
      <alignment horizontal="center" vertical="center"/>
    </xf>
    <xf numFmtId="4" fontId="11" fillId="0" borderId="12" xfId="75" applyNumberFormat="1" applyFont="1" applyFill="1" applyBorder="1" applyAlignment="1" applyProtection="1">
      <alignment horizontal="center" vertical="center"/>
      <protection/>
    </xf>
    <xf numFmtId="4" fontId="10" fillId="0" borderId="13" xfId="75" applyNumberFormat="1" applyFont="1" applyFill="1" applyBorder="1" applyAlignment="1" applyProtection="1">
      <alignment horizontal="center" vertical="center"/>
      <protection/>
    </xf>
    <xf numFmtId="4" fontId="11" fillId="0" borderId="14" xfId="0" applyNumberFormat="1" applyFont="1" applyFill="1" applyBorder="1" applyAlignment="1">
      <alignment horizontal="justify" vertical="center" wrapText="1"/>
    </xf>
    <xf numFmtId="1" fontId="12" fillId="33" borderId="14" xfId="47" applyNumberFormat="1" applyFont="1" applyFill="1" applyBorder="1" applyAlignment="1" applyProtection="1">
      <alignment horizontal="center" vertical="center" wrapText="1"/>
      <protection/>
    </xf>
    <xf numFmtId="4" fontId="11" fillId="0" borderId="14" xfId="0" applyNumberFormat="1" applyFont="1" applyFill="1" applyBorder="1" applyAlignment="1">
      <alignment horizontal="center" vertical="center"/>
    </xf>
    <xf numFmtId="4" fontId="11" fillId="0" borderId="14" xfId="75" applyNumberFormat="1" applyFont="1" applyFill="1" applyBorder="1" applyAlignment="1" applyProtection="1">
      <alignment horizontal="center" vertical="center"/>
      <protection/>
    </xf>
    <xf numFmtId="4" fontId="11" fillId="0" borderId="14" xfId="76" applyNumberFormat="1" applyFont="1" applyFill="1" applyBorder="1" applyAlignment="1" applyProtection="1">
      <alignment horizontal="center" vertical="center"/>
      <protection/>
    </xf>
    <xf numFmtId="1" fontId="12" fillId="33" borderId="15" xfId="47" applyNumberFormat="1" applyFont="1" applyFill="1" applyBorder="1" applyAlignment="1" applyProtection="1">
      <alignment horizontal="center" vertical="center" wrapText="1"/>
      <protection/>
    </xf>
    <xf numFmtId="4" fontId="12" fillId="0" borderId="15" xfId="0" applyNumberFormat="1" applyFont="1" applyBorder="1" applyAlignment="1">
      <alignment horizontal="justify" vertical="center" wrapText="1"/>
    </xf>
    <xf numFmtId="4" fontId="12" fillId="0" borderId="15" xfId="0" applyNumberFormat="1" applyFont="1" applyBorder="1" applyAlignment="1">
      <alignment horizontal="center" vertical="center"/>
    </xf>
    <xf numFmtId="4" fontId="11" fillId="0" borderId="15" xfId="76" applyNumberFormat="1" applyFont="1" applyFill="1" applyBorder="1" applyAlignment="1" applyProtection="1">
      <alignment horizontal="center" vertical="center"/>
      <protection/>
    </xf>
    <xf numFmtId="4" fontId="11" fillId="0" borderId="11" xfId="75" applyNumberFormat="1" applyFont="1" applyFill="1" applyBorder="1" applyAlignment="1" applyProtection="1">
      <alignment horizontal="center" vertical="center"/>
      <protection/>
    </xf>
    <xf numFmtId="4" fontId="11" fillId="0" borderId="14" xfId="54" applyNumberFormat="1" applyFont="1" applyFill="1" applyBorder="1" applyAlignment="1">
      <alignment horizontal="justify" vertical="center" wrapText="1"/>
      <protection/>
    </xf>
    <xf numFmtId="4" fontId="12" fillId="0" borderId="14" xfId="54" applyNumberFormat="1" applyFont="1" applyFill="1" applyBorder="1" applyAlignment="1">
      <alignment horizontal="center" vertical="center"/>
      <protection/>
    </xf>
    <xf numFmtId="4" fontId="12" fillId="34" borderId="10" xfId="75" applyNumberFormat="1" applyFont="1" applyFill="1" applyBorder="1" applyAlignment="1" applyProtection="1">
      <alignment horizontal="center" vertical="center"/>
      <protection/>
    </xf>
    <xf numFmtId="1" fontId="12" fillId="0" borderId="10" xfId="47" applyNumberFormat="1" applyFont="1" applyFill="1" applyBorder="1" applyAlignment="1" applyProtection="1">
      <alignment horizontal="center" vertical="center" wrapText="1"/>
      <protection/>
    </xf>
    <xf numFmtId="1" fontId="11" fillId="35" borderId="10" xfId="0" applyNumberFormat="1" applyFont="1" applyFill="1" applyBorder="1" applyAlignment="1">
      <alignment horizontal="center" vertical="center"/>
    </xf>
    <xf numFmtId="1" fontId="11" fillId="35" borderId="16" xfId="0" applyNumberFormat="1" applyFont="1" applyFill="1" applyBorder="1" applyAlignment="1">
      <alignment horizontal="center" vertical="center"/>
    </xf>
    <xf numFmtId="165" fontId="4" fillId="0" borderId="0" xfId="75" applyFont="1" applyFill="1" applyBorder="1" applyAlignment="1" applyProtection="1">
      <alignment horizontal="center"/>
      <protection/>
    </xf>
    <xf numFmtId="165" fontId="5" fillId="0" borderId="0" xfId="75" applyFont="1" applyFill="1" applyBorder="1" applyAlignment="1" applyProtection="1">
      <alignment horizontal="left" vertical="center"/>
      <protection/>
    </xf>
    <xf numFmtId="165" fontId="8" fillId="0" borderId="0" xfId="75" applyFont="1" applyFill="1" applyBorder="1" applyAlignment="1" applyProtection="1">
      <alignment horizontal="center" vertical="center" wrapText="1"/>
      <protection/>
    </xf>
    <xf numFmtId="4" fontId="10" fillId="0" borderId="10" xfId="0" applyNumberFormat="1" applyFont="1" applyBorder="1" applyAlignment="1">
      <alignment horizontal="left" vertical="center" wrapText="1"/>
    </xf>
    <xf numFmtId="4" fontId="10" fillId="0" borderId="10" xfId="0" applyNumberFormat="1" applyFont="1" applyFill="1" applyBorder="1" applyAlignment="1">
      <alignment horizontal="center" vertical="center"/>
    </xf>
    <xf numFmtId="4" fontId="10" fillId="0" borderId="13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left" vertical="center" wrapText="1"/>
    </xf>
    <xf numFmtId="4" fontId="10" fillId="0" borderId="16" xfId="0" applyNumberFormat="1" applyFont="1" applyFill="1" applyBorder="1" applyAlignment="1">
      <alignment horizontal="center" vertical="center"/>
    </xf>
    <xf numFmtId="4" fontId="10" fillId="0" borderId="17" xfId="0" applyNumberFormat="1" applyFont="1" applyFill="1" applyBorder="1" applyAlignment="1">
      <alignment horizontal="center" vertical="center"/>
    </xf>
    <xf numFmtId="4" fontId="10" fillId="0" borderId="18" xfId="0" applyNumberFormat="1" applyFont="1" applyFill="1" applyBorder="1" applyAlignment="1">
      <alignment horizontal="center" vertical="center"/>
    </xf>
    <xf numFmtId="4" fontId="17" fillId="0" borderId="10" xfId="54" applyNumberFormat="1" applyFont="1" applyBorder="1" applyAlignment="1">
      <alignment horizontal="left" vertical="center" wrapText="1"/>
      <protection/>
    </xf>
    <xf numFmtId="0" fontId="1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left" vertical="center"/>
    </xf>
    <xf numFmtId="0" fontId="18" fillId="0" borderId="0" xfId="46" applyFont="1" applyBorder="1" applyAlignment="1">
      <alignment horizontal="center" vertical="center"/>
      <protection/>
    </xf>
    <xf numFmtId="0" fontId="19" fillId="0" borderId="0" xfId="0" applyFont="1" applyBorder="1" applyAlignment="1">
      <alignment horizontal="justify" vertical="center"/>
    </xf>
    <xf numFmtId="0" fontId="19" fillId="0" borderId="0" xfId="0" applyNumberFormat="1" applyFont="1" applyBorder="1" applyAlignment="1">
      <alignment horizontal="justify" vertical="center" wrapText="1"/>
    </xf>
    <xf numFmtId="0" fontId="20" fillId="0" borderId="0" xfId="0" applyNumberFormat="1" applyFont="1" applyBorder="1" applyAlignment="1" applyProtection="1">
      <alignment horizontal="justify" vertical="center" wrapText="1"/>
      <protection locked="0"/>
    </xf>
    <xf numFmtId="0" fontId="20" fillId="0" borderId="0" xfId="0" applyFont="1" applyBorder="1" applyAlignment="1">
      <alignment horizontal="left" vertical="center"/>
    </xf>
  </cellXfs>
  <cellStyles count="6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Ênfase6 9 7" xfId="44"/>
    <cellStyle name="Excel Built-in Excel Built-in Excel Built-in Excel Built-in Excel Bui" xfId="45"/>
    <cellStyle name="Excel Built-in Excel Built-in Excel Built-in Excel Built-in Excel Built-in Excel Built-in Excel Built-in Excel Built-in Excel Built-in Ênfase6 9 9" xfId="46"/>
    <cellStyle name="Excel Built-in Explanatory Text" xfId="47"/>
    <cellStyle name="Hyperlink" xfId="48"/>
    <cellStyle name="Followed Hyperlink" xfId="49"/>
    <cellStyle name="Currency" xfId="50"/>
    <cellStyle name="Currency [0]" xfId="51"/>
    <cellStyle name="Neutro" xfId="52"/>
    <cellStyle name="Normal 2" xfId="53"/>
    <cellStyle name="Normal 3" xfId="54"/>
    <cellStyle name="Normal 75" xfId="55"/>
    <cellStyle name="Normal 77" xfId="56"/>
    <cellStyle name="Nota" xfId="57"/>
    <cellStyle name="Percent" xfId="58"/>
    <cellStyle name="Resultado 1" xfId="59"/>
    <cellStyle name="Resultado2 1" xfId="60"/>
    <cellStyle name="Ruim" xfId="61"/>
    <cellStyle name="Saída" xfId="62"/>
    <cellStyle name="Comma [0]" xfId="63"/>
    <cellStyle name="Separador de milhares 2" xfId="64"/>
    <cellStyle name="Texto de Aviso" xfId="65"/>
    <cellStyle name="Texto Explicativo" xfId="66"/>
    <cellStyle name="Texto Explicativo 2" xfId="67"/>
    <cellStyle name="Título" xfId="68"/>
    <cellStyle name="Título 1" xfId="69"/>
    <cellStyle name="Título 2" xfId="70"/>
    <cellStyle name="Título 3" xfId="71"/>
    <cellStyle name="Título 4" xfId="72"/>
    <cellStyle name="Título1 1" xfId="73"/>
    <cellStyle name="Total" xfId="74"/>
    <cellStyle name="Comma" xfId="75"/>
    <cellStyle name="Vírgula 2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0</xdr:row>
      <xdr:rowOff>0</xdr:rowOff>
    </xdr:from>
    <xdr:to>
      <xdr:col>2</xdr:col>
      <xdr:colOff>514350</xdr:colOff>
      <xdr:row>4</xdr:row>
      <xdr:rowOff>104775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847975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4</xdr:col>
      <xdr:colOff>257175</xdr:colOff>
      <xdr:row>0</xdr:row>
      <xdr:rowOff>85725</xdr:rowOff>
    </xdr:from>
    <xdr:to>
      <xdr:col>6</xdr:col>
      <xdr:colOff>114300</xdr:colOff>
      <xdr:row>4</xdr:row>
      <xdr:rowOff>114300</xdr:rowOff>
    </xdr:to>
    <xdr:pic>
      <xdr:nvPicPr>
        <xdr:cNvPr id="2" name="Figur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15475" y="85725"/>
          <a:ext cx="146685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126"/>
  <sheetViews>
    <sheetView tabSelected="1" zoomScaleSheetLayoutView="90" zoomScalePageLayoutView="0" workbookViewId="0" topLeftCell="A82">
      <selection activeCell="A108" sqref="A108:F126"/>
    </sheetView>
  </sheetViews>
  <sheetFormatPr defaultColWidth="8.8515625" defaultRowHeight="12.75"/>
  <cols>
    <col min="1" max="1" width="9.7109375" style="1" customWidth="1"/>
    <col min="2" max="2" width="25.7109375" style="2" customWidth="1"/>
    <col min="3" max="3" width="89.28125" style="3" customWidth="1"/>
    <col min="4" max="4" width="14.140625" style="4" customWidth="1"/>
    <col min="5" max="5" width="13.7109375" style="4" customWidth="1"/>
    <col min="6" max="6" width="10.421875" style="4" customWidth="1"/>
    <col min="7" max="7" width="20.28125" style="4" customWidth="1"/>
    <col min="8" max="8" width="21.140625" style="4" customWidth="1"/>
    <col min="9" max="16384" width="8.8515625" style="2" customWidth="1"/>
  </cols>
  <sheetData>
    <row r="1" spans="1:243" ht="12.75">
      <c r="A1" s="93"/>
      <c r="B1" s="93"/>
      <c r="C1" s="93"/>
      <c r="D1" s="93"/>
      <c r="E1" s="93"/>
      <c r="F1" s="93"/>
      <c r="G1" s="93"/>
      <c r="H1" s="93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</row>
    <row r="2" spans="1:243" ht="12.75">
      <c r="A2" s="93"/>
      <c r="B2" s="93"/>
      <c r="C2" s="93"/>
      <c r="D2" s="93"/>
      <c r="E2" s="93"/>
      <c r="F2" s="93"/>
      <c r="G2" s="93"/>
      <c r="H2" s="93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</row>
    <row r="3" spans="1:243" ht="12.75">
      <c r="A3" s="93"/>
      <c r="B3" s="93"/>
      <c r="C3" s="93"/>
      <c r="D3" s="93"/>
      <c r="E3" s="93"/>
      <c r="F3" s="93"/>
      <c r="G3" s="93"/>
      <c r="H3" s="9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</row>
    <row r="4" spans="1:243" ht="12.75">
      <c r="A4" s="93"/>
      <c r="B4" s="93"/>
      <c r="C4" s="93"/>
      <c r="D4" s="93"/>
      <c r="E4" s="93"/>
      <c r="F4" s="93"/>
      <c r="G4" s="93"/>
      <c r="H4" s="93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</row>
    <row r="5" spans="1:243" ht="12.75">
      <c r="A5" s="93"/>
      <c r="B5" s="93"/>
      <c r="C5" s="93"/>
      <c r="D5" s="93"/>
      <c r="E5" s="93"/>
      <c r="F5" s="93"/>
      <c r="G5" s="93"/>
      <c r="H5" s="93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</row>
    <row r="6" spans="1:243" ht="15.75">
      <c r="A6" s="94" t="s">
        <v>0</v>
      </c>
      <c r="B6" s="94"/>
      <c r="C6" s="94"/>
      <c r="D6" s="5"/>
      <c r="E6" s="5"/>
      <c r="F6" s="5"/>
      <c r="G6" s="5"/>
      <c r="H6" s="5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</row>
    <row r="7" spans="1:243" ht="12.75">
      <c r="A7" s="6"/>
      <c r="B7" s="6"/>
      <c r="C7" s="6"/>
      <c r="D7" s="5"/>
      <c r="E7" s="5"/>
      <c r="F7" s="5"/>
      <c r="G7" s="5"/>
      <c r="H7" s="5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</row>
    <row r="8" spans="1:243" ht="18" customHeight="1">
      <c r="A8" s="95" t="s">
        <v>1</v>
      </c>
      <c r="B8" s="95"/>
      <c r="C8" s="95"/>
      <c r="D8" s="95"/>
      <c r="E8" s="95"/>
      <c r="F8" s="95"/>
      <c r="G8" s="95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</row>
    <row r="9" spans="1:8" s="10" customFormat="1" ht="36">
      <c r="A9" s="7" t="s">
        <v>2</v>
      </c>
      <c r="B9" s="8" t="s">
        <v>3</v>
      </c>
      <c r="C9" s="8" t="s">
        <v>4</v>
      </c>
      <c r="D9" s="9" t="s">
        <v>5</v>
      </c>
      <c r="E9" s="9" t="s">
        <v>6</v>
      </c>
      <c r="F9" s="9" t="s">
        <v>7</v>
      </c>
      <c r="G9" s="9" t="s">
        <v>8</v>
      </c>
      <c r="H9" s="9" t="s">
        <v>9</v>
      </c>
    </row>
    <row r="10" spans="1:243" ht="21" customHeight="1">
      <c r="A10" s="11">
        <v>1</v>
      </c>
      <c r="B10" s="12"/>
      <c r="C10" s="96" t="s">
        <v>10</v>
      </c>
      <c r="D10" s="96"/>
      <c r="E10" s="96"/>
      <c r="F10" s="96"/>
      <c r="G10" s="96"/>
      <c r="H10" s="96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</row>
    <row r="11" spans="1:243" ht="12.75">
      <c r="A11" s="91">
        <v>101</v>
      </c>
      <c r="B11" s="13" t="s">
        <v>11</v>
      </c>
      <c r="C11" s="14" t="s">
        <v>12</v>
      </c>
      <c r="D11" s="15">
        <v>1</v>
      </c>
      <c r="E11" s="16" t="s">
        <v>13</v>
      </c>
      <c r="F11" s="17"/>
      <c r="G11" s="17"/>
      <c r="H11" s="17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</row>
    <row r="12" spans="1:243" ht="15">
      <c r="A12" s="91">
        <v>102</v>
      </c>
      <c r="B12" s="18">
        <v>4813</v>
      </c>
      <c r="C12" s="14" t="s">
        <v>14</v>
      </c>
      <c r="D12" s="15">
        <v>6</v>
      </c>
      <c r="E12" s="16" t="s">
        <v>15</v>
      </c>
      <c r="F12" s="17"/>
      <c r="G12" s="17"/>
      <c r="H12" s="17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</row>
    <row r="13" spans="1:243" ht="12.75">
      <c r="A13" s="91">
        <v>103</v>
      </c>
      <c r="B13" s="18">
        <v>98525</v>
      </c>
      <c r="C13" s="19" t="s">
        <v>16</v>
      </c>
      <c r="D13" s="15">
        <v>2038.81</v>
      </c>
      <c r="E13" s="16" t="s">
        <v>17</v>
      </c>
      <c r="F13" s="17"/>
      <c r="G13" s="17"/>
      <c r="H13" s="17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</row>
    <row r="14" spans="1:243" ht="15">
      <c r="A14" s="91">
        <v>104</v>
      </c>
      <c r="B14" s="18">
        <v>93584</v>
      </c>
      <c r="C14" s="14" t="s">
        <v>18</v>
      </c>
      <c r="D14" s="89">
        <v>10</v>
      </c>
      <c r="E14" s="16" t="s">
        <v>15</v>
      </c>
      <c r="F14" s="17"/>
      <c r="G14" s="17"/>
      <c r="H14" s="17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</row>
    <row r="15" spans="1:243" ht="12.75">
      <c r="A15" s="91">
        <v>105</v>
      </c>
      <c r="B15" s="18">
        <v>97629</v>
      </c>
      <c r="C15" s="14" t="s">
        <v>78</v>
      </c>
      <c r="D15" s="15">
        <v>3</v>
      </c>
      <c r="E15" s="16" t="s">
        <v>19</v>
      </c>
      <c r="F15" s="17"/>
      <c r="G15" s="17"/>
      <c r="H15" s="17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</row>
    <row r="16" spans="1:243" ht="12.75">
      <c r="A16" s="91">
        <v>106</v>
      </c>
      <c r="B16" s="71">
        <v>88316</v>
      </c>
      <c r="C16" s="72" t="s">
        <v>20</v>
      </c>
      <c r="D16" s="73">
        <v>3</v>
      </c>
      <c r="E16" s="74" t="s">
        <v>21</v>
      </c>
      <c r="F16" s="75"/>
      <c r="G16" s="75"/>
      <c r="H16" s="75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</row>
    <row r="17" spans="1:243" ht="12.75">
      <c r="A17" s="92">
        <v>107</v>
      </c>
      <c r="B17" s="78">
        <v>97624</v>
      </c>
      <c r="C17" s="77" t="s">
        <v>77</v>
      </c>
      <c r="D17" s="79">
        <v>1.63</v>
      </c>
      <c r="E17" s="79" t="s">
        <v>19</v>
      </c>
      <c r="F17" s="80"/>
      <c r="G17" s="80"/>
      <c r="H17" s="80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</row>
    <row r="18" spans="1:243" ht="12.75">
      <c r="A18" s="92">
        <v>108</v>
      </c>
      <c r="B18" s="78">
        <v>97631</v>
      </c>
      <c r="C18" s="77" t="s">
        <v>82</v>
      </c>
      <c r="D18" s="79">
        <f>285.27-10</f>
        <v>275.27</v>
      </c>
      <c r="E18" s="79" t="s">
        <v>17</v>
      </c>
      <c r="F18" s="80"/>
      <c r="G18" s="80"/>
      <c r="H18" s="80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</row>
    <row r="19" spans="1:243" ht="12.75">
      <c r="A19" s="97" t="s">
        <v>22</v>
      </c>
      <c r="B19" s="98"/>
      <c r="C19" s="98"/>
      <c r="D19" s="98"/>
      <c r="E19" s="98"/>
      <c r="F19" s="98"/>
      <c r="G19" s="76"/>
      <c r="H19" s="76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</row>
    <row r="20" spans="1:243" ht="21.75" customHeight="1">
      <c r="A20" s="11">
        <v>2</v>
      </c>
      <c r="B20" s="22"/>
      <c r="C20" s="99" t="s">
        <v>23</v>
      </c>
      <c r="D20" s="99"/>
      <c r="E20" s="99"/>
      <c r="F20" s="99"/>
      <c r="G20" s="99"/>
      <c r="H20" s="99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</row>
    <row r="21" spans="1:243" ht="12.75">
      <c r="A21" s="23">
        <v>201</v>
      </c>
      <c r="B21" s="18">
        <v>100576</v>
      </c>
      <c r="C21" s="24" t="s">
        <v>24</v>
      </c>
      <c r="D21" s="25">
        <v>2038.81</v>
      </c>
      <c r="E21" s="26" t="s">
        <v>17</v>
      </c>
      <c r="F21" s="26"/>
      <c r="G21" s="27"/>
      <c r="H21" s="17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</row>
    <row r="22" spans="1:243" ht="25.5">
      <c r="A22" s="91">
        <v>202</v>
      </c>
      <c r="B22" s="91">
        <v>92397</v>
      </c>
      <c r="C22" s="28" t="s">
        <v>25</v>
      </c>
      <c r="D22" s="15">
        <f>2038.81-D23</f>
        <v>1989.6299999999999</v>
      </c>
      <c r="E22" s="16" t="s">
        <v>15</v>
      </c>
      <c r="F22" s="17"/>
      <c r="G22" s="17"/>
      <c r="H22" s="17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</row>
    <row r="23" spans="1:243" ht="25.5">
      <c r="A23" s="91">
        <v>203</v>
      </c>
      <c r="B23" s="91">
        <v>93679</v>
      </c>
      <c r="C23" s="24" t="s">
        <v>26</v>
      </c>
      <c r="D23" s="25">
        <v>49.18</v>
      </c>
      <c r="E23" s="26" t="s">
        <v>17</v>
      </c>
      <c r="F23" s="26"/>
      <c r="G23" s="17"/>
      <c r="H23" s="17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</row>
    <row r="24" spans="1:243" ht="25.5">
      <c r="A24" s="91">
        <v>204</v>
      </c>
      <c r="B24" s="91">
        <v>94267</v>
      </c>
      <c r="C24" s="28" t="s">
        <v>107</v>
      </c>
      <c r="D24" s="15">
        <v>178</v>
      </c>
      <c r="E24" s="16" t="s">
        <v>27</v>
      </c>
      <c r="F24" s="17"/>
      <c r="G24" s="17"/>
      <c r="H24" s="17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</row>
    <row r="25" spans="1:243" ht="12.75">
      <c r="A25" s="91">
        <v>205</v>
      </c>
      <c r="B25" s="91">
        <v>94304</v>
      </c>
      <c r="C25" s="28" t="s">
        <v>28</v>
      </c>
      <c r="D25" s="15">
        <f>(4+2.35+5.343+1.728+3.21+2)*1.3</f>
        <v>24.2203</v>
      </c>
      <c r="E25" s="16" t="s">
        <v>19</v>
      </c>
      <c r="F25" s="17"/>
      <c r="G25" s="17"/>
      <c r="H25" s="17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</row>
    <row r="26" spans="1:243" ht="12.75">
      <c r="A26" s="91">
        <v>206</v>
      </c>
      <c r="B26" s="91">
        <v>94993</v>
      </c>
      <c r="C26" s="28" t="s">
        <v>85</v>
      </c>
      <c r="D26" s="15">
        <v>20.76</v>
      </c>
      <c r="E26" s="16" t="s">
        <v>19</v>
      </c>
      <c r="F26" s="17"/>
      <c r="G26" s="17"/>
      <c r="H26" s="17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</row>
    <row r="27" spans="1:243" ht="12.75">
      <c r="A27" s="91">
        <v>207</v>
      </c>
      <c r="B27" s="91">
        <v>95969</v>
      </c>
      <c r="C27" s="24" t="s">
        <v>32</v>
      </c>
      <c r="D27" s="25">
        <v>1.69</v>
      </c>
      <c r="E27" s="26" t="s">
        <v>19</v>
      </c>
      <c r="F27" s="26"/>
      <c r="G27" s="17"/>
      <c r="H27" s="1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</row>
    <row r="28" spans="1:243" ht="12.75">
      <c r="A28" s="92">
        <v>208</v>
      </c>
      <c r="B28" s="92" t="s">
        <v>112</v>
      </c>
      <c r="C28" s="24" t="s">
        <v>111</v>
      </c>
      <c r="D28" s="25">
        <f>41.5*0.3</f>
        <v>12.45</v>
      </c>
      <c r="E28" s="26" t="s">
        <v>27</v>
      </c>
      <c r="F28" s="26"/>
      <c r="G28" s="17"/>
      <c r="H28" s="17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</row>
    <row r="29" spans="1:243" ht="12.75">
      <c r="A29" s="92">
        <v>209</v>
      </c>
      <c r="B29" s="92">
        <v>72947</v>
      </c>
      <c r="C29" s="24" t="s">
        <v>122</v>
      </c>
      <c r="D29" s="25">
        <v>28</v>
      </c>
      <c r="E29" s="26" t="s">
        <v>17</v>
      </c>
      <c r="F29" s="26"/>
      <c r="G29" s="17"/>
      <c r="H29" s="17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</row>
    <row r="30" spans="1:243" ht="12.75">
      <c r="A30" s="100" t="s">
        <v>33</v>
      </c>
      <c r="B30" s="101"/>
      <c r="C30" s="101"/>
      <c r="D30" s="101"/>
      <c r="E30" s="101"/>
      <c r="F30" s="102"/>
      <c r="G30" s="21"/>
      <c r="H30" s="21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</row>
    <row r="31" spans="1:243" ht="12.75">
      <c r="A31" s="11">
        <v>3</v>
      </c>
      <c r="B31" s="22"/>
      <c r="C31" s="99" t="s">
        <v>79</v>
      </c>
      <c r="D31" s="99"/>
      <c r="E31" s="99"/>
      <c r="F31" s="99"/>
      <c r="G31" s="99"/>
      <c r="H31" s="9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</row>
    <row r="32" spans="1:243" ht="51">
      <c r="A32" s="91">
        <v>301</v>
      </c>
      <c r="B32" s="91">
        <v>87509</v>
      </c>
      <c r="C32" s="24" t="s">
        <v>83</v>
      </c>
      <c r="D32" s="25">
        <f>18.9+9.5</f>
        <v>28.4</v>
      </c>
      <c r="E32" s="26" t="s">
        <v>17</v>
      </c>
      <c r="F32" s="26"/>
      <c r="G32" s="17"/>
      <c r="H32" s="17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</row>
    <row r="33" spans="1:243" ht="12.75">
      <c r="A33" s="91">
        <v>302</v>
      </c>
      <c r="B33" s="91">
        <v>93204</v>
      </c>
      <c r="C33" s="24" t="s">
        <v>29</v>
      </c>
      <c r="D33" s="25">
        <f>20.45*2</f>
        <v>40.9</v>
      </c>
      <c r="E33" s="26" t="s">
        <v>27</v>
      </c>
      <c r="F33" s="26"/>
      <c r="G33" s="17"/>
      <c r="H33" s="17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</row>
    <row r="34" spans="1:243" ht="12.75">
      <c r="A34" s="97" t="s">
        <v>40</v>
      </c>
      <c r="B34" s="97"/>
      <c r="C34" s="97"/>
      <c r="D34" s="97"/>
      <c r="E34" s="97"/>
      <c r="F34" s="97"/>
      <c r="G34" s="21"/>
      <c r="H34" s="21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</row>
    <row r="35" spans="1:243" ht="12.75">
      <c r="A35" s="11">
        <v>4</v>
      </c>
      <c r="B35" s="20"/>
      <c r="C35" s="99" t="s">
        <v>80</v>
      </c>
      <c r="D35" s="99"/>
      <c r="E35" s="99"/>
      <c r="F35" s="99"/>
      <c r="G35" s="99"/>
      <c r="H35" s="9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</row>
    <row r="36" spans="1:243" ht="12.75">
      <c r="A36" s="91">
        <v>401</v>
      </c>
      <c r="B36" s="18">
        <v>87896</v>
      </c>
      <c r="C36" s="24" t="s">
        <v>30</v>
      </c>
      <c r="D36" s="25">
        <f>275.27+21.47</f>
        <v>296.74</v>
      </c>
      <c r="E36" s="26" t="s">
        <v>17</v>
      </c>
      <c r="F36" s="26"/>
      <c r="G36" s="47"/>
      <c r="H36" s="17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</row>
    <row r="37" spans="1:243" ht="25.5">
      <c r="A37" s="91">
        <v>402</v>
      </c>
      <c r="B37" s="18">
        <v>87792</v>
      </c>
      <c r="C37" s="24" t="s">
        <v>84</v>
      </c>
      <c r="D37" s="25">
        <f>275.27+21.47</f>
        <v>296.74</v>
      </c>
      <c r="E37" s="26" t="s">
        <v>17</v>
      </c>
      <c r="F37" s="26"/>
      <c r="G37" s="47"/>
      <c r="H37" s="17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</row>
    <row r="38" spans="1:243" ht="12.75">
      <c r="A38" s="91">
        <v>403</v>
      </c>
      <c r="B38" s="82">
        <v>88485</v>
      </c>
      <c r="C38" s="83" t="s">
        <v>86</v>
      </c>
      <c r="D38" s="25">
        <f>544.61+24</f>
        <v>568.61</v>
      </c>
      <c r="E38" s="84" t="s">
        <v>17</v>
      </c>
      <c r="F38" s="84"/>
      <c r="G38" s="85"/>
      <c r="H38" s="86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</row>
    <row r="39" spans="1:243" ht="12.75">
      <c r="A39" s="91">
        <v>404</v>
      </c>
      <c r="B39" s="78">
        <v>88489</v>
      </c>
      <c r="C39" s="87" t="s">
        <v>118</v>
      </c>
      <c r="D39" s="25">
        <v>568.61</v>
      </c>
      <c r="E39" s="88" t="s">
        <v>17</v>
      </c>
      <c r="F39" s="88"/>
      <c r="G39" s="81"/>
      <c r="H39" s="80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</row>
    <row r="40" spans="1:243" ht="12.75">
      <c r="A40" s="97" t="s">
        <v>65</v>
      </c>
      <c r="B40" s="97"/>
      <c r="C40" s="97"/>
      <c r="D40" s="97"/>
      <c r="E40" s="97"/>
      <c r="F40" s="97"/>
      <c r="G40" s="21"/>
      <c r="H40" s="21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</row>
    <row r="41" spans="1:8" s="32" customFormat="1" ht="12.75">
      <c r="A41" s="11">
        <v>5</v>
      </c>
      <c r="B41" s="30"/>
      <c r="C41" s="31" t="s">
        <v>34</v>
      </c>
      <c r="D41" s="15"/>
      <c r="E41" s="17"/>
      <c r="F41" s="17"/>
      <c r="G41" s="17"/>
      <c r="H41" s="17"/>
    </row>
    <row r="42" spans="1:8" s="32" customFormat="1" ht="12.75">
      <c r="A42" s="23">
        <v>501</v>
      </c>
      <c r="B42" s="18">
        <v>95565</v>
      </c>
      <c r="C42" s="14" t="s">
        <v>35</v>
      </c>
      <c r="D42" s="15">
        <f>68.7-15</f>
        <v>53.7</v>
      </c>
      <c r="E42" s="17" t="s">
        <v>27</v>
      </c>
      <c r="F42" s="17"/>
      <c r="G42" s="17"/>
      <c r="H42" s="17"/>
    </row>
    <row r="43" spans="1:8" s="32" customFormat="1" ht="25.5">
      <c r="A43" s="23">
        <v>502</v>
      </c>
      <c r="B43" s="18">
        <v>83659</v>
      </c>
      <c r="C43" s="28" t="s">
        <v>36</v>
      </c>
      <c r="D43" s="25">
        <v>3</v>
      </c>
      <c r="E43" s="16" t="s">
        <v>13</v>
      </c>
      <c r="F43" s="26"/>
      <c r="G43" s="17"/>
      <c r="H43" s="17"/>
    </row>
    <row r="44" spans="1:8" s="32" customFormat="1" ht="12.75">
      <c r="A44" s="23">
        <v>503</v>
      </c>
      <c r="B44" s="18">
        <v>99260</v>
      </c>
      <c r="C44" s="33" t="s">
        <v>37</v>
      </c>
      <c r="D44" s="15">
        <v>1</v>
      </c>
      <c r="E44" s="16" t="s">
        <v>13</v>
      </c>
      <c r="F44" s="17"/>
      <c r="G44" s="17"/>
      <c r="H44" s="17"/>
    </row>
    <row r="45" spans="1:8" s="32" customFormat="1" ht="12.75">
      <c r="A45" s="23">
        <v>504</v>
      </c>
      <c r="B45" s="18">
        <v>99273</v>
      </c>
      <c r="C45" s="33" t="s">
        <v>38</v>
      </c>
      <c r="D45" s="15">
        <v>1</v>
      </c>
      <c r="E45" s="16" t="s">
        <v>13</v>
      </c>
      <c r="F45" s="17"/>
      <c r="G45" s="17"/>
      <c r="H45" s="17"/>
    </row>
    <row r="46" spans="1:8" s="32" customFormat="1" ht="25.5">
      <c r="A46" s="23">
        <v>505</v>
      </c>
      <c r="B46" s="18">
        <v>96995</v>
      </c>
      <c r="C46" s="28" t="s">
        <v>39</v>
      </c>
      <c r="D46" s="25">
        <f>68.7-15</f>
        <v>53.7</v>
      </c>
      <c r="E46" s="26" t="s">
        <v>19</v>
      </c>
      <c r="F46" s="26"/>
      <c r="G46" s="16"/>
      <c r="H46" s="17"/>
    </row>
    <row r="47" spans="1:8" s="32" customFormat="1" ht="12.75">
      <c r="A47" s="23">
        <v>506</v>
      </c>
      <c r="B47" s="18" t="s">
        <v>115</v>
      </c>
      <c r="C47" s="28" t="s">
        <v>116</v>
      </c>
      <c r="D47" s="25">
        <v>31</v>
      </c>
      <c r="E47" s="26" t="s">
        <v>13</v>
      </c>
      <c r="F47" s="26"/>
      <c r="G47" s="16"/>
      <c r="H47" s="17"/>
    </row>
    <row r="48" spans="1:8" s="32" customFormat="1" ht="15.75" customHeight="1">
      <c r="A48" s="23">
        <v>507</v>
      </c>
      <c r="B48" s="18">
        <v>10541</v>
      </c>
      <c r="C48" s="28" t="s">
        <v>117</v>
      </c>
      <c r="D48" s="25">
        <v>31</v>
      </c>
      <c r="E48" s="26" t="s">
        <v>27</v>
      </c>
      <c r="F48" s="26"/>
      <c r="G48" s="16"/>
      <c r="H48" s="17"/>
    </row>
    <row r="49" spans="1:8" s="32" customFormat="1" ht="13.5" customHeight="1">
      <c r="A49" s="97" t="s">
        <v>120</v>
      </c>
      <c r="B49" s="97"/>
      <c r="C49" s="97"/>
      <c r="D49" s="97"/>
      <c r="E49" s="97"/>
      <c r="F49" s="97"/>
      <c r="G49" s="21"/>
      <c r="H49" s="21"/>
    </row>
    <row r="50" spans="1:8" s="34" customFormat="1" ht="18.75" customHeight="1">
      <c r="A50" s="11">
        <v>6</v>
      </c>
      <c r="B50" s="22"/>
      <c r="C50" s="99" t="s">
        <v>41</v>
      </c>
      <c r="D50" s="99"/>
      <c r="E50" s="99"/>
      <c r="F50" s="99"/>
      <c r="G50" s="99"/>
      <c r="H50" s="99"/>
    </row>
    <row r="51" spans="1:8" s="34" customFormat="1" ht="12.75">
      <c r="A51" s="11">
        <v>601</v>
      </c>
      <c r="B51" s="30"/>
      <c r="C51" s="31" t="s">
        <v>42</v>
      </c>
      <c r="D51" s="15"/>
      <c r="E51" s="16"/>
      <c r="F51" s="17"/>
      <c r="G51" s="17"/>
      <c r="H51" s="17"/>
    </row>
    <row r="52" spans="1:8" s="34" customFormat="1" ht="25.5">
      <c r="A52" s="23" t="s">
        <v>87</v>
      </c>
      <c r="B52" s="18">
        <v>91931</v>
      </c>
      <c r="C52" s="14" t="s">
        <v>43</v>
      </c>
      <c r="D52" s="15">
        <v>574.4</v>
      </c>
      <c r="E52" s="16" t="s">
        <v>27</v>
      </c>
      <c r="F52" s="17"/>
      <c r="G52" s="17"/>
      <c r="H52" s="17"/>
    </row>
    <row r="53" spans="1:8" s="34" customFormat="1" ht="12.75">
      <c r="A53" s="23" t="s">
        <v>88</v>
      </c>
      <c r="B53" s="18">
        <v>91849</v>
      </c>
      <c r="C53" s="14" t="s">
        <v>44</v>
      </c>
      <c r="D53" s="15">
        <v>307.11</v>
      </c>
      <c r="E53" s="16" t="s">
        <v>27</v>
      </c>
      <c r="F53" s="17"/>
      <c r="G53" s="17"/>
      <c r="H53" s="17"/>
    </row>
    <row r="54" spans="1:8" s="34" customFormat="1" ht="12.75">
      <c r="A54" s="23" t="s">
        <v>89</v>
      </c>
      <c r="B54" s="18">
        <v>90099</v>
      </c>
      <c r="C54" s="14" t="s">
        <v>108</v>
      </c>
      <c r="D54" s="15">
        <f>201*0.2</f>
        <v>40.2</v>
      </c>
      <c r="E54" s="16" t="s">
        <v>19</v>
      </c>
      <c r="F54" s="17"/>
      <c r="G54" s="17"/>
      <c r="H54" s="17"/>
    </row>
    <row r="55" spans="1:8" s="34" customFormat="1" ht="12.75">
      <c r="A55" s="23" t="s">
        <v>90</v>
      </c>
      <c r="B55" s="18">
        <v>100323</v>
      </c>
      <c r="C55" s="14" t="s">
        <v>110</v>
      </c>
      <c r="D55" s="15">
        <v>1.1</v>
      </c>
      <c r="E55" s="16" t="s">
        <v>19</v>
      </c>
      <c r="F55" s="17"/>
      <c r="G55" s="17"/>
      <c r="H55" s="17"/>
    </row>
    <row r="56" spans="1:8" s="34" customFormat="1" ht="12.75">
      <c r="A56" s="23" t="s">
        <v>91</v>
      </c>
      <c r="B56" s="18">
        <v>83399</v>
      </c>
      <c r="C56" s="14" t="s">
        <v>45</v>
      </c>
      <c r="D56" s="15">
        <v>2</v>
      </c>
      <c r="E56" s="16" t="s">
        <v>13</v>
      </c>
      <c r="F56" s="17"/>
      <c r="G56" s="17"/>
      <c r="H56" s="17"/>
    </row>
    <row r="57" spans="1:8" s="34" customFormat="1" ht="12.75">
      <c r="A57" s="23" t="s">
        <v>92</v>
      </c>
      <c r="B57" s="18" t="s">
        <v>11</v>
      </c>
      <c r="C57" s="14" t="s">
        <v>46</v>
      </c>
      <c r="D57" s="15">
        <v>20</v>
      </c>
      <c r="E57" s="16" t="s">
        <v>13</v>
      </c>
      <c r="F57" s="17"/>
      <c r="G57" s="17"/>
      <c r="H57" s="17"/>
    </row>
    <row r="58" spans="1:8" s="34" customFormat="1" ht="12.75">
      <c r="A58" s="23" t="s">
        <v>93</v>
      </c>
      <c r="B58" s="18" t="s">
        <v>47</v>
      </c>
      <c r="C58" s="14" t="s">
        <v>48</v>
      </c>
      <c r="D58" s="15">
        <v>12</v>
      </c>
      <c r="E58" s="16" t="s">
        <v>13</v>
      </c>
      <c r="F58" s="17"/>
      <c r="G58" s="17"/>
      <c r="H58" s="17"/>
    </row>
    <row r="59" spans="1:8" s="34" customFormat="1" ht="12.75">
      <c r="A59" s="23" t="s">
        <v>94</v>
      </c>
      <c r="B59" s="18" t="s">
        <v>49</v>
      </c>
      <c r="C59" s="14" t="s">
        <v>50</v>
      </c>
      <c r="D59" s="15">
        <v>4</v>
      </c>
      <c r="E59" s="16" t="s">
        <v>13</v>
      </c>
      <c r="F59" s="17"/>
      <c r="G59" s="17"/>
      <c r="H59" s="17"/>
    </row>
    <row r="60" spans="1:8" s="34" customFormat="1" ht="12.75">
      <c r="A60" s="23" t="s">
        <v>95</v>
      </c>
      <c r="B60" s="18">
        <v>90099</v>
      </c>
      <c r="C60" s="14" t="s">
        <v>51</v>
      </c>
      <c r="D60" s="15">
        <v>2</v>
      </c>
      <c r="E60" s="16" t="s">
        <v>19</v>
      </c>
      <c r="F60" s="17"/>
      <c r="G60" s="17"/>
      <c r="H60" s="17"/>
    </row>
    <row r="61" spans="1:8" s="34" customFormat="1" ht="12.75">
      <c r="A61" s="23" t="s">
        <v>96</v>
      </c>
      <c r="B61" s="18">
        <v>96985</v>
      </c>
      <c r="C61" s="24" t="s">
        <v>52</v>
      </c>
      <c r="D61" s="25">
        <v>16</v>
      </c>
      <c r="E61" s="16" t="s">
        <v>13</v>
      </c>
      <c r="F61" s="26"/>
      <c r="G61" s="17"/>
      <c r="H61" s="17"/>
    </row>
    <row r="62" spans="1:8" s="34" customFormat="1" ht="12.75">
      <c r="A62" s="23" t="s">
        <v>97</v>
      </c>
      <c r="B62" s="18">
        <v>94965</v>
      </c>
      <c r="C62" s="14" t="s">
        <v>53</v>
      </c>
      <c r="D62" s="15">
        <v>2</v>
      </c>
      <c r="E62" s="16" t="s">
        <v>19</v>
      </c>
      <c r="F62" s="17"/>
      <c r="G62" s="17"/>
      <c r="H62" s="17"/>
    </row>
    <row r="63" spans="1:8" s="34" customFormat="1" ht="12.75">
      <c r="A63" s="23" t="s">
        <v>98</v>
      </c>
      <c r="B63" s="18">
        <v>93653</v>
      </c>
      <c r="C63" s="14" t="s">
        <v>54</v>
      </c>
      <c r="D63" s="15">
        <v>2</v>
      </c>
      <c r="E63" s="16" t="s">
        <v>13</v>
      </c>
      <c r="F63" s="35"/>
      <c r="G63" s="35"/>
      <c r="H63" s="17"/>
    </row>
    <row r="64" spans="1:8" s="34" customFormat="1" ht="12.75">
      <c r="A64" s="23" t="s">
        <v>99</v>
      </c>
      <c r="B64" s="18">
        <v>93662</v>
      </c>
      <c r="C64" s="14" t="s">
        <v>55</v>
      </c>
      <c r="D64" s="15">
        <v>1</v>
      </c>
      <c r="E64" s="16" t="s">
        <v>13</v>
      </c>
      <c r="F64" s="35"/>
      <c r="G64" s="35"/>
      <c r="H64" s="17"/>
    </row>
    <row r="65" spans="1:8" s="34" customFormat="1" ht="12.75">
      <c r="A65" s="23" t="s">
        <v>100</v>
      </c>
      <c r="B65" s="18">
        <v>83446</v>
      </c>
      <c r="C65" s="24" t="s">
        <v>56</v>
      </c>
      <c r="D65" s="25">
        <v>16</v>
      </c>
      <c r="E65" s="16" t="s">
        <v>13</v>
      </c>
      <c r="F65" s="26"/>
      <c r="G65" s="25"/>
      <c r="H65" s="17"/>
    </row>
    <row r="66" spans="1:8" s="34" customFormat="1" ht="15.75" customHeight="1">
      <c r="A66" s="23" t="s">
        <v>109</v>
      </c>
      <c r="B66" s="18">
        <v>83463</v>
      </c>
      <c r="C66" s="24" t="s">
        <v>57</v>
      </c>
      <c r="D66" s="25">
        <v>1</v>
      </c>
      <c r="E66" s="16" t="s">
        <v>13</v>
      </c>
      <c r="F66" s="17"/>
      <c r="G66" s="17"/>
      <c r="H66" s="17"/>
    </row>
    <row r="67" spans="1:243" ht="12.75">
      <c r="A67" s="11">
        <v>602</v>
      </c>
      <c r="B67" s="36"/>
      <c r="C67" s="31" t="s">
        <v>58</v>
      </c>
      <c r="D67" s="37"/>
      <c r="E67" s="16"/>
      <c r="F67" s="16"/>
      <c r="G67" s="17"/>
      <c r="H67" s="17"/>
      <c r="I67"/>
      <c r="J67"/>
      <c r="K67"/>
      <c r="L67"/>
      <c r="M67" s="34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</row>
    <row r="68" spans="1:8" s="34" customFormat="1" ht="20.25" customHeight="1">
      <c r="A68" s="23" t="s">
        <v>101</v>
      </c>
      <c r="B68" s="18">
        <v>93358</v>
      </c>
      <c r="C68" s="14" t="s">
        <v>59</v>
      </c>
      <c r="D68" s="15">
        <v>2.1</v>
      </c>
      <c r="E68" s="16" t="s">
        <v>19</v>
      </c>
      <c r="F68" s="17"/>
      <c r="G68" s="17"/>
      <c r="H68" s="17"/>
    </row>
    <row r="69" spans="1:8" s="34" customFormat="1" ht="12.75">
      <c r="A69" s="16" t="s">
        <v>102</v>
      </c>
      <c r="B69" s="18">
        <v>96995</v>
      </c>
      <c r="C69" s="14" t="s">
        <v>60</v>
      </c>
      <c r="D69" s="15">
        <v>2.1</v>
      </c>
      <c r="E69" s="16" t="s">
        <v>19</v>
      </c>
      <c r="F69" s="17"/>
      <c r="G69" s="17"/>
      <c r="H69" s="17"/>
    </row>
    <row r="70" spans="1:8" s="34" customFormat="1" ht="24" customHeight="1">
      <c r="A70" s="23" t="s">
        <v>103</v>
      </c>
      <c r="B70" s="18">
        <v>92988</v>
      </c>
      <c r="C70" s="14" t="s">
        <v>61</v>
      </c>
      <c r="D70" s="15">
        <v>39</v>
      </c>
      <c r="E70" s="16" t="s">
        <v>27</v>
      </c>
      <c r="F70" s="17"/>
      <c r="G70" s="17"/>
      <c r="H70" s="17"/>
    </row>
    <row r="71" spans="1:8" s="34" customFormat="1" ht="27" customHeight="1">
      <c r="A71" s="16" t="s">
        <v>104</v>
      </c>
      <c r="B71" s="18">
        <v>97668</v>
      </c>
      <c r="C71" s="14" t="s">
        <v>62</v>
      </c>
      <c r="D71" s="15">
        <v>6</v>
      </c>
      <c r="E71" s="16" t="s">
        <v>27</v>
      </c>
      <c r="F71" s="17"/>
      <c r="G71" s="17"/>
      <c r="H71" s="17"/>
    </row>
    <row r="72" spans="1:8" s="34" customFormat="1" ht="21" customHeight="1">
      <c r="A72" s="23" t="s">
        <v>105</v>
      </c>
      <c r="B72" s="18">
        <v>93009</v>
      </c>
      <c r="C72" s="14" t="s">
        <v>63</v>
      </c>
      <c r="D72" s="15">
        <v>6</v>
      </c>
      <c r="E72" s="16" t="s">
        <v>27</v>
      </c>
      <c r="F72" s="17"/>
      <c r="G72" s="17"/>
      <c r="H72" s="17"/>
    </row>
    <row r="73" spans="1:8" s="34" customFormat="1" ht="25.5" customHeight="1">
      <c r="A73" s="16" t="s">
        <v>106</v>
      </c>
      <c r="B73" s="18">
        <v>83446</v>
      </c>
      <c r="C73" s="33" t="s">
        <v>64</v>
      </c>
      <c r="D73" s="15">
        <v>1</v>
      </c>
      <c r="E73" s="16" t="s">
        <v>13</v>
      </c>
      <c r="F73" s="15"/>
      <c r="G73" s="17"/>
      <c r="H73" s="17"/>
    </row>
    <row r="74" spans="1:8" s="34" customFormat="1" ht="12.75" customHeight="1">
      <c r="A74" s="97" t="s">
        <v>119</v>
      </c>
      <c r="B74" s="97"/>
      <c r="C74" s="97"/>
      <c r="D74" s="97"/>
      <c r="E74" s="97"/>
      <c r="F74" s="97"/>
      <c r="G74" s="21"/>
      <c r="H74" s="21"/>
    </row>
    <row r="75" spans="1:10" s="34" customFormat="1" ht="20.25" customHeight="1">
      <c r="A75" s="11">
        <v>7</v>
      </c>
      <c r="B75" s="38"/>
      <c r="C75" s="103" t="s">
        <v>66</v>
      </c>
      <c r="D75" s="103"/>
      <c r="E75" s="103"/>
      <c r="F75" s="103"/>
      <c r="G75" s="103"/>
      <c r="H75" s="103"/>
      <c r="I75" s="39"/>
      <c r="J75" s="39"/>
    </row>
    <row r="76" spans="1:8" s="34" customFormat="1" ht="24" customHeight="1">
      <c r="A76" s="23">
        <v>701</v>
      </c>
      <c r="B76" s="40" t="s">
        <v>11</v>
      </c>
      <c r="C76" s="41" t="s">
        <v>67</v>
      </c>
      <c r="D76" s="42">
        <v>2</v>
      </c>
      <c r="E76" s="43" t="s">
        <v>13</v>
      </c>
      <c r="F76" s="43"/>
      <c r="G76" s="44"/>
      <c r="H76" s="17"/>
    </row>
    <row r="77" spans="1:8" s="34" customFormat="1" ht="23.25" customHeight="1">
      <c r="A77" s="23">
        <v>702</v>
      </c>
      <c r="B77" s="40" t="s">
        <v>11</v>
      </c>
      <c r="C77" s="41" t="s">
        <v>68</v>
      </c>
      <c r="D77" s="42">
        <v>1</v>
      </c>
      <c r="E77" s="43" t="s">
        <v>13</v>
      </c>
      <c r="F77" s="43"/>
      <c r="G77" s="44"/>
      <c r="H77" s="17"/>
    </row>
    <row r="78" spans="1:8" s="34" customFormat="1" ht="23.25" customHeight="1">
      <c r="A78" s="23">
        <v>703</v>
      </c>
      <c r="B78" s="40" t="s">
        <v>11</v>
      </c>
      <c r="C78" s="41" t="s">
        <v>69</v>
      </c>
      <c r="D78" s="42">
        <v>1</v>
      </c>
      <c r="E78" s="43" t="s">
        <v>13</v>
      </c>
      <c r="F78" s="43"/>
      <c r="G78" s="44"/>
      <c r="H78" s="17"/>
    </row>
    <row r="79" spans="1:8" s="34" customFormat="1" ht="22.5" customHeight="1">
      <c r="A79" s="23">
        <v>704</v>
      </c>
      <c r="B79" s="40" t="s">
        <v>11</v>
      </c>
      <c r="C79" s="41" t="s">
        <v>70</v>
      </c>
      <c r="D79" s="42">
        <v>3</v>
      </c>
      <c r="E79" s="43" t="s">
        <v>13</v>
      </c>
      <c r="F79" s="43"/>
      <c r="G79" s="44"/>
      <c r="H79" s="17"/>
    </row>
    <row r="80" spans="1:8" s="34" customFormat="1" ht="27.75" customHeight="1">
      <c r="A80" s="23">
        <v>705</v>
      </c>
      <c r="B80" s="40" t="s">
        <v>11</v>
      </c>
      <c r="C80" s="45" t="s">
        <v>71</v>
      </c>
      <c r="D80" s="42">
        <v>3</v>
      </c>
      <c r="E80" s="46" t="s">
        <v>13</v>
      </c>
      <c r="F80" s="46"/>
      <c r="G80" s="47"/>
      <c r="H80" s="17"/>
    </row>
    <row r="81" spans="1:8" s="34" customFormat="1" ht="18" customHeight="1">
      <c r="A81" s="23">
        <v>706</v>
      </c>
      <c r="B81" s="18">
        <v>100701</v>
      </c>
      <c r="C81" s="45" t="s">
        <v>72</v>
      </c>
      <c r="D81" s="42">
        <v>2.2</v>
      </c>
      <c r="E81" s="46" t="s">
        <v>17</v>
      </c>
      <c r="F81" s="46"/>
      <c r="G81" s="47"/>
      <c r="H81" s="17"/>
    </row>
    <row r="82" spans="1:8" s="34" customFormat="1" ht="18" customHeight="1">
      <c r="A82" s="23">
        <v>707</v>
      </c>
      <c r="B82" s="18">
        <v>91304</v>
      </c>
      <c r="C82" s="45" t="s">
        <v>73</v>
      </c>
      <c r="D82" s="42">
        <v>1</v>
      </c>
      <c r="E82" s="46" t="s">
        <v>13</v>
      </c>
      <c r="F82" s="46"/>
      <c r="G82" s="47"/>
      <c r="H82" s="17"/>
    </row>
    <row r="83" spans="1:8" s="34" customFormat="1" ht="17.25" customHeight="1">
      <c r="A83" s="23">
        <v>708</v>
      </c>
      <c r="B83" s="90">
        <v>99857</v>
      </c>
      <c r="C83" s="24" t="s">
        <v>81</v>
      </c>
      <c r="D83" s="25">
        <f>7.95+3.37+1.96+1.96</f>
        <v>15.240000000000002</v>
      </c>
      <c r="E83" s="26" t="s">
        <v>27</v>
      </c>
      <c r="F83" s="26"/>
      <c r="G83" s="17"/>
      <c r="H83" s="17"/>
    </row>
    <row r="84" spans="1:8" s="34" customFormat="1" ht="17.25" customHeight="1">
      <c r="A84" s="23">
        <v>709</v>
      </c>
      <c r="B84" s="90">
        <v>99837</v>
      </c>
      <c r="C84" s="24" t="s">
        <v>31</v>
      </c>
      <c r="D84" s="25">
        <f>21.16+8.91</f>
        <v>30.07</v>
      </c>
      <c r="E84" s="26" t="s">
        <v>27</v>
      </c>
      <c r="F84" s="26"/>
      <c r="G84" s="17"/>
      <c r="H84" s="17"/>
    </row>
    <row r="85" spans="1:8" s="34" customFormat="1" ht="17.25" customHeight="1">
      <c r="A85" s="23">
        <v>710</v>
      </c>
      <c r="B85" s="90">
        <v>98510</v>
      </c>
      <c r="C85" s="24" t="s">
        <v>113</v>
      </c>
      <c r="D85" s="25">
        <v>14</v>
      </c>
      <c r="E85" s="26" t="s">
        <v>13</v>
      </c>
      <c r="F85" s="26"/>
      <c r="G85" s="17"/>
      <c r="H85" s="17"/>
    </row>
    <row r="86" spans="1:8" s="34" customFormat="1" ht="15.75" customHeight="1">
      <c r="A86" s="23">
        <v>711</v>
      </c>
      <c r="B86" s="90">
        <v>100578</v>
      </c>
      <c r="C86" s="24" t="s">
        <v>114</v>
      </c>
      <c r="D86" s="25">
        <v>3</v>
      </c>
      <c r="E86" s="26" t="s">
        <v>13</v>
      </c>
      <c r="F86" s="26"/>
      <c r="G86" s="17"/>
      <c r="H86" s="17"/>
    </row>
    <row r="87" spans="1:8" s="34" customFormat="1" ht="12.75" customHeight="1">
      <c r="A87" s="100" t="s">
        <v>121</v>
      </c>
      <c r="B87" s="101"/>
      <c r="C87" s="101"/>
      <c r="D87" s="101"/>
      <c r="E87" s="101"/>
      <c r="F87" s="102"/>
      <c r="G87" s="21"/>
      <c r="H87" s="21"/>
    </row>
    <row r="88" spans="1:243" ht="12.75">
      <c r="A88" s="2"/>
      <c r="C88" s="2"/>
      <c r="D88" s="2"/>
      <c r="E88" s="2"/>
      <c r="F88" s="2"/>
      <c r="G88" s="2"/>
      <c r="H88" s="2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</row>
    <row r="89" spans="1:8" s="52" customFormat="1" ht="12.75">
      <c r="A89" s="48"/>
      <c r="B89" s="49"/>
      <c r="C89" s="49" t="s">
        <v>74</v>
      </c>
      <c r="D89" s="50"/>
      <c r="E89" s="49"/>
      <c r="F89" s="50"/>
      <c r="G89" s="51">
        <f>G19+G30+G49+G74+G87+G34+G40</f>
        <v>0</v>
      </c>
      <c r="H89" s="51"/>
    </row>
    <row r="90" spans="1:8" s="52" customFormat="1" ht="12.75">
      <c r="A90" s="53"/>
      <c r="B90" s="54"/>
      <c r="C90" s="54" t="s">
        <v>75</v>
      </c>
      <c r="D90" s="50"/>
      <c r="E90" s="49"/>
      <c r="F90" s="50"/>
      <c r="G90" s="51">
        <f>ROUND(G89*0.2817,2)</f>
        <v>0</v>
      </c>
      <c r="H90" s="51"/>
    </row>
    <row r="91" spans="1:8" s="52" customFormat="1" ht="12.75">
      <c r="A91" s="53"/>
      <c r="B91" s="54"/>
      <c r="C91" s="54" t="s">
        <v>76</v>
      </c>
      <c r="D91" s="50"/>
      <c r="E91" s="49"/>
      <c r="F91" s="50"/>
      <c r="G91" s="51">
        <f>G89+G90</f>
        <v>0</v>
      </c>
      <c r="H91" s="51"/>
    </row>
    <row r="92" spans="1:243" ht="12.75">
      <c r="A92" s="55"/>
      <c r="B92" s="56"/>
      <c r="C92" s="56"/>
      <c r="D92" s="57"/>
      <c r="E92" s="58"/>
      <c r="F92" s="57"/>
      <c r="G92" s="59"/>
      <c r="H92" s="59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</row>
    <row r="93" spans="1:243" ht="12.75" customHeight="1">
      <c r="A93" s="104"/>
      <c r="B93" s="104"/>
      <c r="C93" s="104"/>
      <c r="D93" s="104"/>
      <c r="E93" s="104"/>
      <c r="F93" s="104"/>
      <c r="G93" s="104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</row>
    <row r="94" spans="1:243" ht="12.75">
      <c r="A94" s="60"/>
      <c r="B94" s="61"/>
      <c r="C94" s="61"/>
      <c r="D94" s="61"/>
      <c r="E94" s="61"/>
      <c r="F94" s="61"/>
      <c r="G94" s="61"/>
      <c r="H94" s="61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</row>
    <row r="95" spans="1:243" ht="12.75">
      <c r="A95" s="105"/>
      <c r="B95" s="105"/>
      <c r="C95" s="105"/>
      <c r="D95" s="63"/>
      <c r="E95" s="63"/>
      <c r="F95" s="63"/>
      <c r="G95" s="63"/>
      <c r="H95" s="63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</row>
    <row r="96" spans="1:243" ht="12.75">
      <c r="A96" s="64"/>
      <c r="B96" s="62"/>
      <c r="C96" s="63"/>
      <c r="D96" s="63"/>
      <c r="E96" s="63"/>
      <c r="F96" s="63"/>
      <c r="G96" s="63"/>
      <c r="H96" s="63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</row>
    <row r="97" spans="1:243" ht="12.75">
      <c r="A97" s="64"/>
      <c r="B97" s="62"/>
      <c r="C97" s="65"/>
      <c r="D97" s="63"/>
      <c r="E97" s="63"/>
      <c r="F97" s="63"/>
      <c r="G97" s="63"/>
      <c r="H97" s="63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</row>
    <row r="98" spans="1:243" ht="12.75">
      <c r="A98" s="106"/>
      <c r="B98" s="106"/>
      <c r="C98" s="106"/>
      <c r="D98" s="106"/>
      <c r="E98" s="106"/>
      <c r="F98" s="106"/>
      <c r="G98" s="10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</row>
    <row r="99" spans="1:243" ht="12.75">
      <c r="A99" s="106"/>
      <c r="B99" s="106"/>
      <c r="C99" s="106"/>
      <c r="D99" s="106"/>
      <c r="E99" s="106"/>
      <c r="F99" s="106"/>
      <c r="G99" s="10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</row>
    <row r="100" spans="1:243" ht="12.75">
      <c r="A100" s="106"/>
      <c r="B100" s="106"/>
      <c r="C100" s="106"/>
      <c r="D100" s="106"/>
      <c r="E100" s="106"/>
      <c r="F100" s="106"/>
      <c r="G100" s="10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</row>
    <row r="101" spans="1:243" ht="12.75" customHeight="1">
      <c r="A101" s="107"/>
      <c r="B101" s="107"/>
      <c r="C101" s="107"/>
      <c r="D101" s="67"/>
      <c r="E101" s="67"/>
      <c r="F101" s="68"/>
      <c r="G101" s="67"/>
      <c r="H101" s="67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</row>
    <row r="102" spans="1:243" ht="30" customHeight="1">
      <c r="A102" s="108"/>
      <c r="B102" s="108"/>
      <c r="C102" s="108"/>
      <c r="D102" s="108"/>
      <c r="E102" s="108"/>
      <c r="F102" s="108"/>
      <c r="G102" s="108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</row>
    <row r="103" spans="1:243" ht="12.75" customHeight="1">
      <c r="A103" s="109"/>
      <c r="B103" s="109"/>
      <c r="C103" s="109"/>
      <c r="D103" s="109"/>
      <c r="E103" s="109"/>
      <c r="F103" s="109"/>
      <c r="G103" s="109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</row>
    <row r="104" spans="1:243" ht="12.75" customHeight="1">
      <c r="A104" s="109"/>
      <c r="B104" s="109"/>
      <c r="C104" s="109"/>
      <c r="D104" s="109"/>
      <c r="E104" s="109"/>
      <c r="F104" s="109"/>
      <c r="G104" s="109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</row>
    <row r="105" spans="1:243" ht="12.75">
      <c r="A105" s="69"/>
      <c r="B105" s="70"/>
      <c r="C105" s="70"/>
      <c r="D105" s="70"/>
      <c r="E105" s="70"/>
      <c r="F105" s="70"/>
      <c r="G105" s="70"/>
      <c r="H105" s="70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</row>
    <row r="106" spans="1:243" ht="12.75">
      <c r="A106" s="110"/>
      <c r="B106" s="110"/>
      <c r="C106" s="110"/>
      <c r="D106" s="110"/>
      <c r="E106" s="110"/>
      <c r="F106" s="110"/>
      <c r="G106" s="110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</row>
    <row r="107" spans="1:243" ht="12.75" customHeight="1">
      <c r="A107" s="108"/>
      <c r="B107" s="108"/>
      <c r="C107" s="108"/>
      <c r="D107" s="108"/>
      <c r="E107" s="108"/>
      <c r="F107" s="108"/>
      <c r="G107" s="108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</row>
    <row r="108" spans="2:6" ht="12">
      <c r="B108" s="1"/>
      <c r="C108" s="1"/>
      <c r="D108" s="1"/>
      <c r="E108" s="1"/>
      <c r="F108" s="1"/>
    </row>
    <row r="109" spans="2:6" ht="12">
      <c r="B109" s="1"/>
      <c r="C109" s="1"/>
      <c r="D109" s="1"/>
      <c r="E109" s="1"/>
      <c r="F109" s="1"/>
    </row>
    <row r="110" spans="2:6" ht="12">
      <c r="B110" s="1"/>
      <c r="C110" s="1"/>
      <c r="D110" s="1"/>
      <c r="E110" s="1"/>
      <c r="F110" s="1"/>
    </row>
    <row r="111" spans="2:6" ht="14.25" customHeight="1">
      <c r="B111" s="1"/>
      <c r="C111" s="1"/>
      <c r="D111" s="1"/>
      <c r="E111" s="1"/>
      <c r="F111" s="1"/>
    </row>
    <row r="112" spans="2:6" ht="14.25" customHeight="1">
      <c r="B112" s="1"/>
      <c r="C112" s="1"/>
      <c r="D112" s="1"/>
      <c r="E112" s="1"/>
      <c r="F112" s="1"/>
    </row>
    <row r="113" spans="2:6" ht="14.25" customHeight="1">
      <c r="B113" s="1"/>
      <c r="C113" s="1"/>
      <c r="D113" s="1"/>
      <c r="E113" s="1"/>
      <c r="F113" s="1"/>
    </row>
    <row r="114" spans="2:6" ht="14.25" customHeight="1">
      <c r="B114" s="1"/>
      <c r="C114" s="1"/>
      <c r="D114" s="1"/>
      <c r="E114" s="1"/>
      <c r="F114" s="1"/>
    </row>
    <row r="115" spans="2:6" ht="14.25" customHeight="1">
      <c r="B115" s="1"/>
      <c r="C115" s="1"/>
      <c r="D115" s="1"/>
      <c r="E115" s="1"/>
      <c r="F115" s="1"/>
    </row>
    <row r="116" spans="2:6" ht="15" customHeight="1">
      <c r="B116" s="1"/>
      <c r="C116" s="1"/>
      <c r="D116" s="1"/>
      <c r="E116" s="1"/>
      <c r="F116" s="1"/>
    </row>
    <row r="117" spans="2:6" ht="12.75" customHeight="1">
      <c r="B117" s="1"/>
      <c r="C117" s="1"/>
      <c r="D117" s="1"/>
      <c r="E117" s="1"/>
      <c r="F117" s="1"/>
    </row>
    <row r="118" spans="2:6" ht="14.25" customHeight="1">
      <c r="B118" s="1"/>
      <c r="C118" s="1"/>
      <c r="D118" s="1"/>
      <c r="E118" s="1"/>
      <c r="F118" s="1"/>
    </row>
    <row r="119" spans="2:6" ht="14.25" customHeight="1">
      <c r="B119" s="1"/>
      <c r="C119" s="1"/>
      <c r="D119" s="1"/>
      <c r="E119" s="1"/>
      <c r="F119" s="1"/>
    </row>
    <row r="120" spans="2:6" ht="14.25" customHeight="1">
      <c r="B120" s="1"/>
      <c r="C120" s="1"/>
      <c r="D120" s="1"/>
      <c r="E120" s="1"/>
      <c r="F120" s="1"/>
    </row>
    <row r="121" spans="2:6" ht="14.25" customHeight="1">
      <c r="B121" s="1"/>
      <c r="C121" s="1"/>
      <c r="D121" s="1"/>
      <c r="E121" s="1"/>
      <c r="F121" s="1"/>
    </row>
    <row r="122" spans="2:6" ht="14.25" customHeight="1">
      <c r="B122" s="1"/>
      <c r="C122" s="1"/>
      <c r="D122" s="1"/>
      <c r="E122" s="1"/>
      <c r="F122" s="1"/>
    </row>
    <row r="123" spans="2:6" ht="14.25" customHeight="1">
      <c r="B123" s="1"/>
      <c r="C123" s="1"/>
      <c r="D123" s="1"/>
      <c r="E123" s="1"/>
      <c r="F123" s="1"/>
    </row>
    <row r="124" spans="2:6" ht="14.25" customHeight="1">
      <c r="B124" s="1"/>
      <c r="C124" s="1"/>
      <c r="D124" s="1"/>
      <c r="E124" s="1"/>
      <c r="F124" s="1"/>
    </row>
    <row r="125" spans="2:6" ht="12">
      <c r="B125" s="1"/>
      <c r="C125" s="1"/>
      <c r="D125" s="1"/>
      <c r="E125" s="1"/>
      <c r="F125" s="1"/>
    </row>
    <row r="126" spans="2:6" ht="12">
      <c r="B126" s="1"/>
      <c r="C126" s="1"/>
      <c r="D126" s="1"/>
      <c r="E126" s="1"/>
      <c r="F126" s="1"/>
    </row>
  </sheetData>
  <sheetProtection selectLockedCells="1" selectUnlockedCells="1"/>
  <mergeCells count="27">
    <mergeCell ref="C31:H31"/>
    <mergeCell ref="C35:H35"/>
    <mergeCell ref="A102:G102"/>
    <mergeCell ref="A103:G103"/>
    <mergeCell ref="A104:G104"/>
    <mergeCell ref="A106:G106"/>
    <mergeCell ref="A107:G107"/>
    <mergeCell ref="A93:G93"/>
    <mergeCell ref="A95:C95"/>
    <mergeCell ref="A98:G98"/>
    <mergeCell ref="A99:G99"/>
    <mergeCell ref="A100:G100"/>
    <mergeCell ref="A101:C101"/>
    <mergeCell ref="A30:F30"/>
    <mergeCell ref="A49:F49"/>
    <mergeCell ref="C50:H50"/>
    <mergeCell ref="A74:F74"/>
    <mergeCell ref="C75:H75"/>
    <mergeCell ref="A87:F87"/>
    <mergeCell ref="A34:F34"/>
    <mergeCell ref="A40:F40"/>
    <mergeCell ref="A1:H5"/>
    <mergeCell ref="A6:C6"/>
    <mergeCell ref="A8:G8"/>
    <mergeCell ref="C10:H10"/>
    <mergeCell ref="A19:F19"/>
    <mergeCell ref="C20:H20"/>
  </mergeCells>
  <printOptions horizontalCentered="1" verticalCentered="1"/>
  <pageMargins left="0.5902777777777778" right="0.4701388888888889" top="0.5902777777777778" bottom="1.0604166666666668" header="0.5118055555555555" footer="0.5902777777777778"/>
  <pageSetup horizontalDpi="300" verticalDpi="300" orientation="landscape" paperSize="9" scale="39"/>
  <headerFooter alignWithMargins="0">
    <oddFooter>&amp;CPágina &amp;P</oddFooter>
  </headerFooter>
  <rowBreaks count="1" manualBreakCount="1">
    <brk id="4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Andressa</dc:creator>
  <cp:keywords/>
  <dc:description/>
  <cp:lastModifiedBy>user</cp:lastModifiedBy>
  <dcterms:created xsi:type="dcterms:W3CDTF">1999-03-25T23:00:43Z</dcterms:created>
  <dcterms:modified xsi:type="dcterms:W3CDTF">2020-10-28T16:23:31Z</dcterms:modified>
  <cp:category/>
  <cp:version/>
  <cp:contentType/>
  <cp:contentStatus/>
  <cp:revision>96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UEPG</vt:lpwstr>
  </property>
  <property fmtid="{D5CDD505-2E9C-101B-9397-08002B2CF9AE}" pid="4" name="DocSecurity">
    <vt:r8>0</vt:r8>
  </property>
  <property fmtid="{D5CDD505-2E9C-101B-9397-08002B2CF9AE}" pid="5" name="HyperlinksChanged">
    <vt:bool>false</vt:bool>
  </property>
  <property fmtid="{D5CDD505-2E9C-101B-9397-08002B2CF9AE}" pid="6" name="KSOProductBuildVer">
    <vt:lpwstr>1046-10.2.0.7646</vt:lpwstr>
  </property>
  <property fmtid="{D5CDD505-2E9C-101B-9397-08002B2CF9AE}" pid="7" name="KSOReadingLayout">
    <vt:bool>true</vt:bool>
  </property>
  <property fmtid="{D5CDD505-2E9C-101B-9397-08002B2CF9AE}" pid="8" name="LinksUpToDate">
    <vt:bool>false</vt:bool>
  </property>
  <property fmtid="{D5CDD505-2E9C-101B-9397-08002B2CF9AE}" pid="9" name="ScaleCrop">
    <vt:bool>false</vt:bool>
  </property>
  <property fmtid="{D5CDD505-2E9C-101B-9397-08002B2CF9AE}" pid="10" name="ShareDoc">
    <vt:bool>false</vt:bool>
  </property>
</Properties>
</file>